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 +НОУ\"/>
    </mc:Choice>
  </mc:AlternateContent>
  <bookViews>
    <workbookView xWindow="-120" yWindow="-120" windowWidth="20730" windowHeight="11160" tabRatio="915" firstSheet="39" activeTab="49"/>
  </bookViews>
  <sheets>
    <sheet name="Раздел 3.2" sheetId="16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29">'г. Жигулевск'!$O$20:$R$40</definedName>
    <definedName name="data_r_15" localSheetId="46">'г. Новокуйбышевск'!$O$20:$R$40</definedName>
    <definedName name="data_r_15" localSheetId="8">'г. Октябрьск'!$O$20:$R$40</definedName>
    <definedName name="data_r_15" localSheetId="10">'г. Отрадный'!$O$20:$R$40</definedName>
    <definedName name="data_r_15" localSheetId="22">'г. Похвистнево'!$O$20:$R$40</definedName>
    <definedName name="data_r_15" localSheetId="49">'г. Самара'!$O$20:$R$40</definedName>
    <definedName name="data_r_15" localSheetId="7">'г. Сызрань'!$O$20:$R$40</definedName>
    <definedName name="data_r_15" localSheetId="47">'г. Тольятти'!$O$20:$R$40</definedName>
    <definedName name="data_r_15" localSheetId="40">'г. Чапаевск'!$O$20:$R$40</definedName>
    <definedName name="data_r_15" localSheetId="2">'г.о. Кинель'!$O$20:$R$40</definedName>
    <definedName name="data_r_15" localSheetId="50">'Деп Сам'!$O$20:$R$40</definedName>
    <definedName name="data_r_15" localSheetId="48">'Деп Тольятти'!$O$20:$R$40</definedName>
    <definedName name="data_r_15" localSheetId="4">ЗУ!$O$20:$R$40</definedName>
    <definedName name="data_r_15" localSheetId="1">КУ!$O$20:$R$40</definedName>
    <definedName name="data_r_15" localSheetId="38">'м.р.  Приволжский'!$O$20:$R$40</definedName>
    <definedName name="data_r_15" localSheetId="31">'м.р. Алексеевский'!$O$20:$R$40</definedName>
    <definedName name="data_r_15" localSheetId="35">'м.р. Безенчукский'!$O$20:$R$40</definedName>
    <definedName name="data_r_15" localSheetId="12">'м.р. Богатовский'!$O$20:$R$40</definedName>
    <definedName name="data_r_15" localSheetId="42">'м.р. Большеглушицкий'!$O$20:$R$40</definedName>
    <definedName name="data_r_15" localSheetId="43">'м.р. Большечерниговский'!$O$20:$R$40</definedName>
    <definedName name="data_r_15" localSheetId="32">'м.р. Борский'!$O$20:$R$40</definedName>
    <definedName name="data_r_15" localSheetId="45">'м.р. Волжский'!$O$20:$R$40</definedName>
    <definedName name="data_r_15" localSheetId="24">'м.р. Елховский'!$O$20:$R$40</definedName>
    <definedName name="data_r_15" localSheetId="18">'м.р. Исаклинский'!$O$20:$R$40</definedName>
    <definedName name="data_r_15" localSheetId="19">'м.р. Камышлинский'!$O$20:$R$40</definedName>
    <definedName name="data_r_15" localSheetId="3">'м.р. Кинельский'!$O$20:$R$40</definedName>
    <definedName name="data_r_15" localSheetId="20">'м.р. Клявлинский'!$O$20:$R$40</definedName>
    <definedName name="data_r_15" localSheetId="25">'м.р. Кошкинский'!$O$20:$R$40</definedName>
    <definedName name="data_r_15" localSheetId="36">'м.р. Красноармейский'!$O$20:$R$40</definedName>
    <definedName name="data_r_15" localSheetId="26">'м.р. Красноярский'!$O$20:$R$40</definedName>
    <definedName name="data_r_15" localSheetId="33">'м.р. Нефтегорский'!$O$20:$R$40</definedName>
    <definedName name="data_r_15" localSheetId="37">'м.р. Пестравский'!$O$20:$R$40</definedName>
    <definedName name="data_r_15" localSheetId="21">'м.р. Похвистневский'!$O$20:$R$40</definedName>
    <definedName name="data_r_15" localSheetId="14">'м.р. Сергиевский'!$O$20:$R$40</definedName>
    <definedName name="data_r_15" localSheetId="28">'м.р. Ставропольский'!$O$20:$R$40</definedName>
    <definedName name="data_r_15" localSheetId="5">'м.р. Сызранский'!$O$20:$R$40</definedName>
    <definedName name="data_r_15" localSheetId="39">'м.р. Хворостянский'!$O$20:$R$40</definedName>
    <definedName name="data_r_15" localSheetId="15">'м.р. Челно-Вершинский'!$O$20:$R$40</definedName>
    <definedName name="data_r_15" localSheetId="16">'м.р. Шенталинский'!$O$20:$R$40</definedName>
    <definedName name="data_r_15" localSheetId="6">'м.р. Шигонский'!$O$20:$R$40</definedName>
    <definedName name="data_r_15" localSheetId="11">'м.р.Кинель-Черкасский '!$O$20:$R$40</definedName>
    <definedName name="data_r_15" localSheetId="9">ОУ!$O$20:$R$40</definedName>
    <definedName name="data_r_15" localSheetId="44">ПУ!$O$20:$R$40</definedName>
    <definedName name="data_r_15" localSheetId="17">СВУ!$O$20:$R$40</definedName>
    <definedName name="data_r_15" localSheetId="23">СЗ!$O$20:$R$40</definedName>
    <definedName name="data_r_15" localSheetId="13">СУ!$O$20:$R$40</definedName>
    <definedName name="data_r_15" localSheetId="27">ЦУ!$O$20:$R$40</definedName>
    <definedName name="data_r_15" localSheetId="30">ЮВУ!$O$20:$R$40</definedName>
    <definedName name="data_r_15" localSheetId="34">ЮЗУ!$O$20:$R$40</definedName>
    <definedName name="data_r_15" localSheetId="41">ЮУ!$O$20:$R$40</definedName>
    <definedName name="data_r_15">'Раздел 3.2'!$O$20:$R$40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29">'г. Жигулевск'!$P$20:$R$40</definedName>
    <definedName name="razdel_15" localSheetId="46">'г. Новокуйбышевск'!$P$20:$R$40</definedName>
    <definedName name="razdel_15" localSheetId="8">'г. Октябрьск'!$P$20:$R$40</definedName>
    <definedName name="razdel_15" localSheetId="10">'г. Отрадный'!$P$20:$R$40</definedName>
    <definedName name="razdel_15" localSheetId="22">'г. Похвистнево'!$P$20:$R$40</definedName>
    <definedName name="razdel_15" localSheetId="49">'г. Самара'!$P$20:$R$40</definedName>
    <definedName name="razdel_15" localSheetId="7">'г. Сызрань'!$P$20:$R$40</definedName>
    <definedName name="razdel_15" localSheetId="47">'г. Тольятти'!$P$20:$R$40</definedName>
    <definedName name="razdel_15" localSheetId="40">'г. Чапаевск'!$P$20:$R$40</definedName>
    <definedName name="razdel_15" localSheetId="2">'г.о. Кинель'!$P$20:$R$40</definedName>
    <definedName name="razdel_15" localSheetId="50">'Деп Сам'!$P$20:$R$40</definedName>
    <definedName name="razdel_15" localSheetId="48">'Деп Тольятти'!$P$20:$R$40</definedName>
    <definedName name="razdel_15" localSheetId="4">ЗУ!$P$20:$R$40</definedName>
    <definedName name="razdel_15" localSheetId="1">КУ!$P$20:$R$40</definedName>
    <definedName name="razdel_15" localSheetId="38">'м.р.  Приволжский'!$P$20:$R$40</definedName>
    <definedName name="razdel_15" localSheetId="31">'м.р. Алексеевский'!$P$20:$R$40</definedName>
    <definedName name="razdel_15" localSheetId="35">'м.р. Безенчукский'!$P$20:$R$40</definedName>
    <definedName name="razdel_15" localSheetId="12">'м.р. Богатовский'!$P$20:$R$40</definedName>
    <definedName name="razdel_15" localSheetId="42">'м.р. Большеглушицкий'!$P$20:$R$40</definedName>
    <definedName name="razdel_15" localSheetId="43">'м.р. Большечерниговский'!$P$20:$R$40</definedName>
    <definedName name="razdel_15" localSheetId="32">'м.р. Борский'!$P$20:$R$40</definedName>
    <definedName name="razdel_15" localSheetId="45">'м.р. Волжский'!$P$20:$R$40</definedName>
    <definedName name="razdel_15" localSheetId="24">'м.р. Елховский'!$P$20:$R$40</definedName>
    <definedName name="razdel_15" localSheetId="18">'м.р. Исаклинский'!$P$20:$R$40</definedName>
    <definedName name="razdel_15" localSheetId="19">'м.р. Камышлинский'!$P$20:$R$40</definedName>
    <definedName name="razdel_15" localSheetId="3">'м.р. Кинельский'!$P$20:$R$40</definedName>
    <definedName name="razdel_15" localSheetId="20">'м.р. Клявлинский'!$P$20:$R$40</definedName>
    <definedName name="razdel_15" localSheetId="25">'м.р. Кошкинский'!$P$20:$R$40</definedName>
    <definedName name="razdel_15" localSheetId="36">'м.р. Красноармейский'!$P$20:$R$40</definedName>
    <definedName name="razdel_15" localSheetId="26">'м.р. Красноярский'!$P$20:$R$40</definedName>
    <definedName name="razdel_15" localSheetId="33">'м.р. Нефтегорский'!$P$20:$R$40</definedName>
    <definedName name="razdel_15" localSheetId="37">'м.р. Пестравский'!$P$20:$R$40</definedName>
    <definedName name="razdel_15" localSheetId="21">'м.р. Похвистневский'!$P$20:$R$40</definedName>
    <definedName name="razdel_15" localSheetId="14">'м.р. Сергиевский'!$P$20:$R$40</definedName>
    <definedName name="razdel_15" localSheetId="28">'м.р. Ставропольский'!$P$20:$R$40</definedName>
    <definedName name="razdel_15" localSheetId="5">'м.р. Сызранский'!$P$20:$R$40</definedName>
    <definedName name="razdel_15" localSheetId="39">'м.р. Хворостянский'!$P$20:$R$40</definedName>
    <definedName name="razdel_15" localSheetId="15">'м.р. Челно-Вершинский'!$P$20:$R$40</definedName>
    <definedName name="razdel_15" localSheetId="16">'м.р. Шенталинский'!$P$20:$R$40</definedName>
    <definedName name="razdel_15" localSheetId="6">'м.р. Шигонский'!$P$20:$R$40</definedName>
    <definedName name="razdel_15" localSheetId="11">'м.р.Кинель-Черкасский '!$P$20:$R$40</definedName>
    <definedName name="razdel_15" localSheetId="9">ОУ!$P$20:$R$40</definedName>
    <definedName name="razdel_15" localSheetId="44">ПУ!$P$20:$R$40</definedName>
    <definedName name="razdel_15" localSheetId="17">СВУ!$P$20:$R$40</definedName>
    <definedName name="razdel_15" localSheetId="23">СЗ!$P$20:$R$40</definedName>
    <definedName name="razdel_15" localSheetId="13">СУ!$P$20:$R$40</definedName>
    <definedName name="razdel_15" localSheetId="27">ЦУ!$P$20:$R$40</definedName>
    <definedName name="razdel_15" localSheetId="30">ЮВУ!$P$20:$R$40</definedName>
    <definedName name="razdel_15" localSheetId="34">ЮЗУ!$P$20:$R$40</definedName>
    <definedName name="razdel_15" localSheetId="41">ЮУ!$P$20:$R$40</definedName>
    <definedName name="razdel_15">'Раздел 3.2'!$P$20:$R$40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R35" i="24" l="1"/>
  <c r="Q35" i="24"/>
  <c r="P35" i="24"/>
  <c r="R26" i="24"/>
  <c r="Q26" i="24"/>
  <c r="P26" i="24"/>
  <c r="P21" i="24" s="1"/>
  <c r="R22" i="24"/>
  <c r="R21" i="24" s="1"/>
  <c r="Q22" i="24"/>
  <c r="Q21" i="24" s="1"/>
  <c r="P22" i="24"/>
  <c r="R35" i="22" l="1"/>
  <c r="Q35" i="22"/>
  <c r="P35" i="22"/>
  <c r="R26" i="22"/>
  <c r="Q26" i="22"/>
  <c r="P26" i="22"/>
  <c r="R35" i="25" l="1"/>
  <c r="Q35" i="25"/>
  <c r="P35" i="25"/>
  <c r="R26" i="25"/>
  <c r="Q26" i="25"/>
  <c r="P26" i="25"/>
  <c r="R35" i="26"/>
  <c r="Q35" i="26"/>
  <c r="P35" i="26"/>
  <c r="R26" i="26"/>
  <c r="Q26" i="26"/>
  <c r="P26" i="26"/>
  <c r="R35" i="61" l="1"/>
  <c r="Q35" i="61"/>
  <c r="P35" i="61"/>
  <c r="R26" i="61"/>
  <c r="Q26" i="61"/>
  <c r="P26" i="61"/>
  <c r="R35" i="60"/>
  <c r="Q35" i="60"/>
  <c r="P35" i="60"/>
  <c r="R26" i="60"/>
  <c r="Q26" i="60"/>
  <c r="P26" i="60"/>
  <c r="R35" i="59"/>
  <c r="Q35" i="59"/>
  <c r="P35" i="59"/>
  <c r="R26" i="59"/>
  <c r="Q26" i="59"/>
  <c r="P26" i="59"/>
  <c r="R35" i="42" l="1"/>
  <c r="Q35" i="42"/>
  <c r="P35" i="42"/>
  <c r="R26" i="42"/>
  <c r="Q26" i="42"/>
  <c r="P26" i="42"/>
  <c r="P23" i="37" l="1"/>
  <c r="Q23" i="37"/>
  <c r="R23" i="37"/>
  <c r="P24" i="37"/>
  <c r="Q24" i="37"/>
  <c r="R24" i="37"/>
  <c r="P25" i="37"/>
  <c r="Q25" i="37"/>
  <c r="R25" i="37"/>
  <c r="P27" i="37"/>
  <c r="Q27" i="37"/>
  <c r="R27" i="37"/>
  <c r="P28" i="37"/>
  <c r="Q28" i="37"/>
  <c r="R28" i="37"/>
  <c r="P29" i="37"/>
  <c r="Q29" i="37"/>
  <c r="R29" i="37"/>
  <c r="P30" i="37"/>
  <c r="Q30" i="37"/>
  <c r="R30" i="37"/>
  <c r="P31" i="37"/>
  <c r="Q31" i="37"/>
  <c r="R31" i="37"/>
  <c r="P32" i="37"/>
  <c r="Q32" i="37"/>
  <c r="R32" i="37"/>
  <c r="P33" i="37"/>
  <c r="Q33" i="37"/>
  <c r="R33" i="37"/>
  <c r="P34" i="37"/>
  <c r="Q34" i="37"/>
  <c r="R34" i="37"/>
  <c r="P36" i="37"/>
  <c r="Q36" i="37"/>
  <c r="R36" i="37"/>
  <c r="P37" i="37"/>
  <c r="Q37" i="37"/>
  <c r="R37" i="37"/>
  <c r="P38" i="37"/>
  <c r="Q38" i="37"/>
  <c r="R38" i="37"/>
  <c r="P39" i="37"/>
  <c r="Q39" i="37"/>
  <c r="R39" i="37"/>
  <c r="P40" i="37"/>
  <c r="R35" i="55"/>
  <c r="Q35" i="55"/>
  <c r="P35" i="55"/>
  <c r="R26" i="55"/>
  <c r="Q26" i="55"/>
  <c r="P26" i="55"/>
  <c r="R22" i="55"/>
  <c r="R21" i="55" s="1"/>
  <c r="Q22" i="55"/>
  <c r="Q21" i="55" s="1"/>
  <c r="P22" i="55"/>
  <c r="P21" i="55" s="1"/>
  <c r="R35" i="57"/>
  <c r="Q35" i="57"/>
  <c r="P35" i="57"/>
  <c r="R26" i="57"/>
  <c r="Q26" i="57"/>
  <c r="P26" i="57"/>
  <c r="R22" i="57"/>
  <c r="R21" i="57" s="1"/>
  <c r="Q22" i="57"/>
  <c r="Q21" i="57" s="1"/>
  <c r="P22" i="57"/>
  <c r="P21" i="57" l="1"/>
  <c r="R22" i="22"/>
  <c r="Q22" i="22"/>
  <c r="Q21" i="22" s="1"/>
  <c r="P22" i="22"/>
  <c r="P21" i="22" s="1"/>
  <c r="R21" i="22" l="1"/>
  <c r="R22" i="25"/>
  <c r="Q22" i="25"/>
  <c r="Q21" i="25" s="1"/>
  <c r="P22" i="25"/>
  <c r="R22" i="26"/>
  <c r="Q22" i="26"/>
  <c r="P22" i="26"/>
  <c r="R21" i="25" l="1"/>
  <c r="P21" i="25"/>
  <c r="R21" i="26"/>
  <c r="Q21" i="26"/>
  <c r="P21" i="26"/>
  <c r="R35" i="31"/>
  <c r="Q35" i="31"/>
  <c r="P35" i="31"/>
  <c r="R26" i="31"/>
  <c r="Q26" i="31"/>
  <c r="P26" i="31"/>
  <c r="R22" i="31"/>
  <c r="R21" i="31" s="1"/>
  <c r="Q22" i="31"/>
  <c r="Q21" i="31" s="1"/>
  <c r="P22" i="31"/>
  <c r="R35" i="32"/>
  <c r="Q35" i="32"/>
  <c r="P35" i="32"/>
  <c r="R26" i="32"/>
  <c r="Q26" i="32"/>
  <c r="P26" i="32"/>
  <c r="R22" i="32"/>
  <c r="R21" i="32" s="1"/>
  <c r="Q22" i="32"/>
  <c r="P22" i="32"/>
  <c r="R35" i="33"/>
  <c r="Q35" i="33"/>
  <c r="P35" i="33"/>
  <c r="R26" i="33"/>
  <c r="Q26" i="33"/>
  <c r="P26" i="33"/>
  <c r="R22" i="33"/>
  <c r="Q22" i="33"/>
  <c r="P22" i="33"/>
  <c r="R35" i="34"/>
  <c r="Q35" i="34"/>
  <c r="P35" i="34"/>
  <c r="R26" i="34"/>
  <c r="Q26" i="34"/>
  <c r="P26" i="34"/>
  <c r="R22" i="34"/>
  <c r="Q22" i="34"/>
  <c r="P22" i="34"/>
  <c r="R35" i="35"/>
  <c r="Q35" i="35"/>
  <c r="P35" i="35"/>
  <c r="R26" i="35"/>
  <c r="Q26" i="35"/>
  <c r="P26" i="35"/>
  <c r="R22" i="35"/>
  <c r="Q22" i="35"/>
  <c r="P22" i="35"/>
  <c r="R35" i="36"/>
  <c r="Q35" i="36"/>
  <c r="P35" i="36"/>
  <c r="R26" i="36"/>
  <c r="Q26" i="36"/>
  <c r="P26" i="36"/>
  <c r="R22" i="36"/>
  <c r="Q22" i="36"/>
  <c r="P22" i="36"/>
  <c r="P21" i="31" l="1"/>
  <c r="P21" i="32"/>
  <c r="P21" i="33"/>
  <c r="P21" i="35"/>
  <c r="Q21" i="35"/>
  <c r="Q21" i="36"/>
  <c r="R21" i="36"/>
  <c r="P21" i="34"/>
  <c r="Q21" i="32"/>
  <c r="Q21" i="33"/>
  <c r="R21" i="33"/>
  <c r="Q21" i="34"/>
  <c r="R21" i="34"/>
  <c r="R21" i="35"/>
  <c r="P21" i="36"/>
  <c r="R35" i="28"/>
  <c r="Q35" i="28"/>
  <c r="P35" i="28"/>
  <c r="R26" i="28"/>
  <c r="Q26" i="28"/>
  <c r="P26" i="28"/>
  <c r="R22" i="28"/>
  <c r="Q22" i="28"/>
  <c r="P22" i="28"/>
  <c r="R22" i="29"/>
  <c r="Q22" i="29"/>
  <c r="Q21" i="29" s="1"/>
  <c r="P22" i="29"/>
  <c r="Q21" i="28" l="1"/>
  <c r="P21" i="28"/>
  <c r="R21" i="28"/>
  <c r="R21" i="29"/>
  <c r="P21" i="29"/>
  <c r="R22" i="59"/>
  <c r="Q22" i="59"/>
  <c r="Q21" i="59" s="1"/>
  <c r="P22" i="59"/>
  <c r="R22" i="60"/>
  <c r="Q22" i="60"/>
  <c r="P22" i="60"/>
  <c r="R22" i="61"/>
  <c r="Q22" i="61"/>
  <c r="P22" i="61"/>
  <c r="R21" i="59" l="1"/>
  <c r="P21" i="59"/>
  <c r="R21" i="60"/>
  <c r="P21" i="60"/>
  <c r="Q21" i="60"/>
  <c r="P21" i="61"/>
  <c r="Q21" i="61"/>
  <c r="R21" i="61"/>
  <c r="R35" i="38" l="1"/>
  <c r="Q35" i="38"/>
  <c r="P35" i="38"/>
  <c r="R26" i="38"/>
  <c r="Q26" i="38"/>
  <c r="P26" i="38"/>
  <c r="R22" i="38"/>
  <c r="Q22" i="38"/>
  <c r="P22" i="38"/>
  <c r="R35" i="39"/>
  <c r="Q35" i="39"/>
  <c r="P35" i="39"/>
  <c r="R26" i="39"/>
  <c r="Q26" i="39"/>
  <c r="P26" i="39"/>
  <c r="R22" i="39"/>
  <c r="Q22" i="39"/>
  <c r="P22" i="39"/>
  <c r="R35" i="40"/>
  <c r="Q35" i="40"/>
  <c r="P35" i="40"/>
  <c r="R26" i="40"/>
  <c r="Q26" i="40"/>
  <c r="P26" i="40"/>
  <c r="R22" i="40"/>
  <c r="Q22" i="40"/>
  <c r="P22" i="40"/>
  <c r="R21" i="38" l="1"/>
  <c r="Q21" i="38"/>
  <c r="R21" i="39"/>
  <c r="P21" i="38"/>
  <c r="P21" i="39"/>
  <c r="Q21" i="39"/>
  <c r="P21" i="40"/>
  <c r="Q21" i="40"/>
  <c r="R21" i="40"/>
  <c r="R35" i="49"/>
  <c r="Q35" i="49"/>
  <c r="P35" i="49"/>
  <c r="R26" i="49"/>
  <c r="Q26" i="49"/>
  <c r="P26" i="49"/>
  <c r="P21" i="49" s="1"/>
  <c r="R22" i="49"/>
  <c r="Q22" i="49"/>
  <c r="P22" i="49"/>
  <c r="R35" i="50"/>
  <c r="Q35" i="50"/>
  <c r="P35" i="50"/>
  <c r="R26" i="50"/>
  <c r="Q26" i="50"/>
  <c r="P26" i="50"/>
  <c r="P21" i="50" s="1"/>
  <c r="R22" i="50"/>
  <c r="Q22" i="50"/>
  <c r="P22" i="50"/>
  <c r="R35" i="51"/>
  <c r="Q35" i="51"/>
  <c r="P35" i="51"/>
  <c r="R26" i="51"/>
  <c r="Q26" i="51"/>
  <c r="P26" i="51"/>
  <c r="R22" i="51"/>
  <c r="Q22" i="51"/>
  <c r="P22" i="51"/>
  <c r="R35" i="52"/>
  <c r="Q35" i="52"/>
  <c r="P35" i="52"/>
  <c r="R26" i="52"/>
  <c r="Q26" i="52"/>
  <c r="P26" i="52"/>
  <c r="R22" i="52"/>
  <c r="Q22" i="52"/>
  <c r="P22" i="52"/>
  <c r="R35" i="53"/>
  <c r="Q35" i="53"/>
  <c r="P35" i="53"/>
  <c r="R26" i="53"/>
  <c r="Q26" i="53"/>
  <c r="P26" i="53"/>
  <c r="R22" i="53"/>
  <c r="Q22" i="53"/>
  <c r="P22" i="53"/>
  <c r="R21" i="49" l="1"/>
  <c r="Q21" i="49"/>
  <c r="P21" i="51"/>
  <c r="Q21" i="53"/>
  <c r="R21" i="50"/>
  <c r="Q21" i="50"/>
  <c r="Q21" i="51"/>
  <c r="R21" i="51"/>
  <c r="P21" i="52"/>
  <c r="Q21" i="52"/>
  <c r="R21" i="52"/>
  <c r="R21" i="53"/>
  <c r="P21" i="53"/>
  <c r="R35" i="45"/>
  <c r="Q35" i="45"/>
  <c r="P35" i="45"/>
  <c r="R26" i="45"/>
  <c r="Q26" i="45"/>
  <c r="P26" i="45"/>
  <c r="P21" i="45" s="1"/>
  <c r="R22" i="45"/>
  <c r="Q22" i="45"/>
  <c r="P22" i="45"/>
  <c r="R35" i="46"/>
  <c r="Q35" i="46"/>
  <c r="P35" i="46"/>
  <c r="R26" i="46"/>
  <c r="Q26" i="46"/>
  <c r="P26" i="46"/>
  <c r="P21" i="46" s="1"/>
  <c r="R22" i="46"/>
  <c r="Q22" i="46"/>
  <c r="P22" i="46"/>
  <c r="R35" i="47"/>
  <c r="Q35" i="47"/>
  <c r="P35" i="47"/>
  <c r="R26" i="47"/>
  <c r="Q26" i="47"/>
  <c r="P26" i="47"/>
  <c r="R22" i="47"/>
  <c r="Q22" i="47"/>
  <c r="P22" i="47"/>
  <c r="P21" i="47" l="1"/>
  <c r="R21" i="45"/>
  <c r="Q21" i="45"/>
  <c r="Q21" i="46"/>
  <c r="R21" i="46"/>
  <c r="Q21" i="47"/>
  <c r="R21" i="47"/>
  <c r="R35" i="63"/>
  <c r="Q35" i="63"/>
  <c r="P35" i="63"/>
  <c r="R26" i="63"/>
  <c r="Q26" i="63"/>
  <c r="P26" i="63"/>
  <c r="R22" i="63"/>
  <c r="Q22" i="63"/>
  <c r="Q21" i="63" s="1"/>
  <c r="P22" i="63"/>
  <c r="R35" i="65"/>
  <c r="Q35" i="65"/>
  <c r="P35" i="65"/>
  <c r="R26" i="65"/>
  <c r="Q26" i="65"/>
  <c r="P26" i="65"/>
  <c r="R22" i="65"/>
  <c r="Q22" i="65"/>
  <c r="P22" i="65"/>
  <c r="R35" i="66"/>
  <c r="Q35" i="66"/>
  <c r="P35" i="66"/>
  <c r="R26" i="66"/>
  <c r="Q26" i="66"/>
  <c r="P26" i="66"/>
  <c r="R22" i="66"/>
  <c r="Q22" i="66"/>
  <c r="P22" i="66"/>
  <c r="R21" i="63" l="1"/>
  <c r="P21" i="63"/>
  <c r="P21" i="65"/>
  <c r="Q21" i="65"/>
  <c r="R21" i="65"/>
  <c r="Q21" i="66"/>
  <c r="R21" i="66"/>
  <c r="P21" i="66"/>
  <c r="R35" i="68"/>
  <c r="Q35" i="68"/>
  <c r="P35" i="68"/>
  <c r="R26" i="68"/>
  <c r="Q26" i="68"/>
  <c r="P26" i="68"/>
  <c r="R22" i="68"/>
  <c r="Q22" i="68"/>
  <c r="P22" i="68"/>
  <c r="R35" i="69"/>
  <c r="Q35" i="69"/>
  <c r="P35" i="69"/>
  <c r="R26" i="69"/>
  <c r="Q26" i="69"/>
  <c r="P26" i="69"/>
  <c r="R22" i="69"/>
  <c r="Q22" i="69"/>
  <c r="P22" i="69"/>
  <c r="R21" i="68" l="1"/>
  <c r="Q21" i="68"/>
  <c r="P21" i="68"/>
  <c r="R21" i="69"/>
  <c r="Q21" i="69"/>
  <c r="P21" i="69"/>
  <c r="R22" i="42"/>
  <c r="R21" i="42" s="1"/>
  <c r="Q22" i="42"/>
  <c r="P22" i="42"/>
  <c r="P21" i="42" s="1"/>
  <c r="Q21" i="42" l="1"/>
  <c r="R35" i="56"/>
  <c r="Q35" i="56"/>
  <c r="P35" i="56"/>
  <c r="R26" i="56"/>
  <c r="Q26" i="56"/>
  <c r="P26" i="56"/>
  <c r="R22" i="56"/>
  <c r="Q22" i="56"/>
  <c r="P22" i="56"/>
  <c r="Q21" i="56" l="1"/>
  <c r="R21" i="56"/>
  <c r="P21" i="56"/>
  <c r="P21" i="37"/>
  <c r="Q21" i="27"/>
  <c r="Q21" i="44"/>
  <c r="Q21" i="48"/>
  <c r="Q21" i="30"/>
  <c r="Q21" i="37"/>
  <c r="Q22" i="44"/>
  <c r="R22" i="44"/>
  <c r="R23" i="44"/>
  <c r="P25" i="44"/>
  <c r="Q26" i="44"/>
  <c r="R27" i="44"/>
  <c r="P29" i="44"/>
  <c r="R29" i="44"/>
  <c r="P31" i="44"/>
  <c r="R31" i="44"/>
  <c r="Q34" i="44"/>
  <c r="R35" i="44"/>
  <c r="P36" i="44"/>
  <c r="P37" i="44"/>
  <c r="Q38" i="44"/>
  <c r="P40" i="67"/>
  <c r="P23" i="67"/>
  <c r="R23" i="67"/>
  <c r="Q24" i="67"/>
  <c r="R25" i="67"/>
  <c r="P27" i="67"/>
  <c r="R27" i="67"/>
  <c r="Q28" i="67"/>
  <c r="R29" i="67"/>
  <c r="P31" i="67"/>
  <c r="R31" i="67"/>
  <c r="Q32" i="67"/>
  <c r="P35" i="67"/>
  <c r="R35" i="67"/>
  <c r="R37" i="67"/>
  <c r="P39" i="67"/>
  <c r="R21" i="67"/>
  <c r="Q27" i="70"/>
  <c r="Q23" i="70"/>
  <c r="R39" i="44"/>
  <c r="R37" i="44"/>
  <c r="R33" i="44"/>
  <c r="P33" i="44"/>
  <c r="R25" i="44"/>
  <c r="Q23" i="44"/>
  <c r="Q22" i="27"/>
  <c r="R22" i="27"/>
  <c r="Q23" i="27"/>
  <c r="R23" i="27"/>
  <c r="Q24" i="27"/>
  <c r="R24" i="27"/>
  <c r="Q25" i="27"/>
  <c r="R25" i="27"/>
  <c r="Q26" i="27"/>
  <c r="R26" i="27"/>
  <c r="Q27" i="27"/>
  <c r="R27" i="27"/>
  <c r="Q28" i="27"/>
  <c r="R28" i="27"/>
  <c r="Q29" i="27"/>
  <c r="R29" i="27"/>
  <c r="Q30" i="27"/>
  <c r="R30" i="27"/>
  <c r="Q31" i="27"/>
  <c r="R31" i="27"/>
  <c r="Q32" i="27"/>
  <c r="R32" i="27"/>
  <c r="Q33" i="27"/>
  <c r="R33" i="27"/>
  <c r="Q34" i="27"/>
  <c r="R34" i="27"/>
  <c r="Q35" i="27"/>
  <c r="R35" i="27"/>
  <c r="Q36" i="27"/>
  <c r="R36" i="27"/>
  <c r="Q37" i="27"/>
  <c r="R37" i="27"/>
  <c r="Q38" i="27"/>
  <c r="R38" i="27"/>
  <c r="Q39" i="27"/>
  <c r="R39" i="27"/>
  <c r="P22" i="27"/>
  <c r="P23" i="27"/>
  <c r="P24" i="27"/>
  <c r="P25" i="27"/>
  <c r="P26" i="27"/>
  <c r="P27" i="27"/>
  <c r="P28" i="27"/>
  <c r="P29" i="27"/>
  <c r="P30" i="27"/>
  <c r="P31" i="27"/>
  <c r="P32" i="27"/>
  <c r="P33" i="27"/>
  <c r="P34" i="27"/>
  <c r="P35" i="27"/>
  <c r="P36" i="27"/>
  <c r="P37" i="27"/>
  <c r="P38" i="27"/>
  <c r="P39" i="27"/>
  <c r="P40" i="27"/>
  <c r="R21" i="27"/>
  <c r="P21" i="27"/>
  <c r="Q22" i="30"/>
  <c r="R22" i="30"/>
  <c r="Q23" i="30"/>
  <c r="R23" i="30"/>
  <c r="Q24" i="30"/>
  <c r="R24" i="30"/>
  <c r="Q25" i="30"/>
  <c r="R25" i="30"/>
  <c r="Q26" i="30"/>
  <c r="R26" i="30"/>
  <c r="Q27" i="30"/>
  <c r="R27" i="30"/>
  <c r="Q28" i="30"/>
  <c r="R28" i="30"/>
  <c r="Q29" i="30"/>
  <c r="R29" i="30"/>
  <c r="Q30" i="30"/>
  <c r="R30" i="30"/>
  <c r="Q31" i="30"/>
  <c r="R31" i="30"/>
  <c r="Q32" i="30"/>
  <c r="R32" i="30"/>
  <c r="Q33" i="30"/>
  <c r="R33" i="30"/>
  <c r="Q34" i="30"/>
  <c r="R34" i="30"/>
  <c r="Q35" i="30"/>
  <c r="R35" i="30"/>
  <c r="Q36" i="30"/>
  <c r="R36" i="30"/>
  <c r="Q37" i="30"/>
  <c r="R37" i="30"/>
  <c r="Q38" i="30"/>
  <c r="R38" i="30"/>
  <c r="Q39" i="30"/>
  <c r="R39" i="30"/>
  <c r="P22" i="30"/>
  <c r="P23" i="30"/>
  <c r="P24" i="30"/>
  <c r="P25" i="30"/>
  <c r="P26" i="30"/>
  <c r="P27" i="30"/>
  <c r="P28" i="30"/>
  <c r="P29" i="30"/>
  <c r="P30" i="30"/>
  <c r="P31" i="30"/>
  <c r="P32" i="30"/>
  <c r="P33" i="30"/>
  <c r="P34" i="30"/>
  <c r="P35" i="30"/>
  <c r="P36" i="30"/>
  <c r="P37" i="30"/>
  <c r="P38" i="30"/>
  <c r="P39" i="30"/>
  <c r="P40" i="30"/>
  <c r="R21" i="30"/>
  <c r="P21" i="30"/>
  <c r="Q22" i="37"/>
  <c r="R22" i="37"/>
  <c r="Q26" i="37"/>
  <c r="R26" i="37"/>
  <c r="Q35" i="37"/>
  <c r="R35" i="37"/>
  <c r="P22" i="37"/>
  <c r="P26" i="37"/>
  <c r="P35" i="37"/>
  <c r="R21" i="37"/>
  <c r="Q22" i="41"/>
  <c r="R22" i="41"/>
  <c r="Q23" i="41"/>
  <c r="R23" i="41"/>
  <c r="Q24" i="41"/>
  <c r="R24" i="41"/>
  <c r="Q25" i="41"/>
  <c r="R25" i="41"/>
  <c r="Q26" i="41"/>
  <c r="R26" i="41"/>
  <c r="Q27" i="41"/>
  <c r="R27" i="41"/>
  <c r="Q28" i="41"/>
  <c r="R28" i="41"/>
  <c r="Q29" i="41"/>
  <c r="R29" i="41"/>
  <c r="Q30" i="41"/>
  <c r="R30" i="41"/>
  <c r="Q31" i="41"/>
  <c r="R31" i="41"/>
  <c r="Q32" i="41"/>
  <c r="R32" i="41"/>
  <c r="Q33" i="41"/>
  <c r="R33" i="41"/>
  <c r="Q34" i="41"/>
  <c r="R34" i="41"/>
  <c r="Q35" i="41"/>
  <c r="R35" i="41"/>
  <c r="Q36" i="41"/>
  <c r="R36" i="41"/>
  <c r="Q37" i="41"/>
  <c r="R37" i="41"/>
  <c r="Q38" i="41"/>
  <c r="R38" i="41"/>
  <c r="Q39" i="41"/>
  <c r="R39" i="41"/>
  <c r="P22" i="41"/>
  <c r="P23" i="41"/>
  <c r="P24" i="41"/>
  <c r="P25" i="41"/>
  <c r="P26" i="41"/>
  <c r="P27" i="41"/>
  <c r="P28" i="41"/>
  <c r="P29" i="41"/>
  <c r="P30" i="41"/>
  <c r="P31" i="41"/>
  <c r="P32" i="41"/>
  <c r="P33" i="41"/>
  <c r="P34" i="41"/>
  <c r="P35" i="41"/>
  <c r="P36" i="41"/>
  <c r="P37" i="41"/>
  <c r="P38" i="41"/>
  <c r="P39" i="41"/>
  <c r="P40" i="41"/>
  <c r="Q21" i="41"/>
  <c r="R21" i="41"/>
  <c r="P21" i="41"/>
  <c r="Q24" i="44"/>
  <c r="R24" i="44"/>
  <c r="Q25" i="44"/>
  <c r="R26" i="44"/>
  <c r="Q27" i="44"/>
  <c r="Q28" i="44"/>
  <c r="R28" i="44"/>
  <c r="Q29" i="44"/>
  <c r="Q30" i="44"/>
  <c r="R30" i="44"/>
  <c r="Q31" i="44"/>
  <c r="Q32" i="44"/>
  <c r="R32" i="44"/>
  <c r="Q33" i="44"/>
  <c r="R34" i="44"/>
  <c r="Q35" i="44"/>
  <c r="Q36" i="44"/>
  <c r="R36" i="44"/>
  <c r="Q37" i="44"/>
  <c r="R38" i="44"/>
  <c r="Q39" i="44"/>
  <c r="P22" i="44"/>
  <c r="P23" i="44"/>
  <c r="P24" i="44"/>
  <c r="P26" i="44"/>
  <c r="P27" i="44"/>
  <c r="P28" i="44"/>
  <c r="P30" i="44"/>
  <c r="P32" i="44"/>
  <c r="P34" i="44"/>
  <c r="P35" i="44"/>
  <c r="P38" i="44"/>
  <c r="P39" i="44"/>
  <c r="P40" i="44"/>
  <c r="R21" i="44"/>
  <c r="P21" i="44"/>
  <c r="Q22" i="48"/>
  <c r="R22" i="48"/>
  <c r="Q23" i="48"/>
  <c r="R23" i="48"/>
  <c r="Q24" i="48"/>
  <c r="R24" i="48"/>
  <c r="Q25" i="48"/>
  <c r="R25" i="48"/>
  <c r="Q26" i="48"/>
  <c r="R26" i="48"/>
  <c r="Q27" i="48"/>
  <c r="R27" i="48"/>
  <c r="Q28" i="48"/>
  <c r="R28" i="48"/>
  <c r="Q29" i="48"/>
  <c r="R29" i="48"/>
  <c r="Q30" i="48"/>
  <c r="R30" i="48"/>
  <c r="Q31" i="48"/>
  <c r="R31" i="48"/>
  <c r="Q32" i="48"/>
  <c r="R32" i="48"/>
  <c r="Q33" i="48"/>
  <c r="R33" i="48"/>
  <c r="Q34" i="48"/>
  <c r="R34" i="48"/>
  <c r="Q35" i="48"/>
  <c r="R35" i="48"/>
  <c r="Q36" i="48"/>
  <c r="R36" i="48"/>
  <c r="Q37" i="48"/>
  <c r="R37" i="48"/>
  <c r="Q38" i="48"/>
  <c r="R38" i="48"/>
  <c r="Q39" i="48"/>
  <c r="R39" i="48"/>
  <c r="P22" i="48"/>
  <c r="P23" i="48"/>
  <c r="P24" i="48"/>
  <c r="P25" i="48"/>
  <c r="P26" i="48"/>
  <c r="P27" i="48"/>
  <c r="P28" i="48"/>
  <c r="P29" i="48"/>
  <c r="P30" i="48"/>
  <c r="P31" i="48"/>
  <c r="P32" i="48"/>
  <c r="P33" i="48"/>
  <c r="P34" i="48"/>
  <c r="P35" i="48"/>
  <c r="P36" i="48"/>
  <c r="P37" i="48"/>
  <c r="P38" i="48"/>
  <c r="P39" i="48"/>
  <c r="P40" i="48"/>
  <c r="R21" i="48"/>
  <c r="P21" i="48"/>
  <c r="Q22" i="54"/>
  <c r="R22" i="54"/>
  <c r="Q23" i="54"/>
  <c r="R23" i="54"/>
  <c r="Q24" i="54"/>
  <c r="R24" i="54"/>
  <c r="Q25" i="54"/>
  <c r="R25" i="54"/>
  <c r="Q26" i="54"/>
  <c r="R26" i="54"/>
  <c r="Q27" i="54"/>
  <c r="R27" i="54"/>
  <c r="Q28" i="54"/>
  <c r="R28" i="54"/>
  <c r="Q29" i="54"/>
  <c r="R29" i="54"/>
  <c r="Q30" i="54"/>
  <c r="R30" i="54"/>
  <c r="Q31" i="54"/>
  <c r="R31" i="54"/>
  <c r="Q32" i="54"/>
  <c r="R32" i="54"/>
  <c r="Q33" i="54"/>
  <c r="R33" i="54"/>
  <c r="Q34" i="54"/>
  <c r="R34" i="54"/>
  <c r="Q35" i="54"/>
  <c r="R35" i="54"/>
  <c r="Q36" i="54"/>
  <c r="R36" i="54"/>
  <c r="Q37" i="54"/>
  <c r="R37" i="54"/>
  <c r="Q38" i="54"/>
  <c r="R38" i="54"/>
  <c r="Q39" i="54"/>
  <c r="R39" i="54"/>
  <c r="P22" i="54"/>
  <c r="P23" i="54"/>
  <c r="P24" i="54"/>
  <c r="P25" i="54"/>
  <c r="P26" i="54"/>
  <c r="P27" i="54"/>
  <c r="P28" i="54"/>
  <c r="P29" i="54"/>
  <c r="P30" i="54"/>
  <c r="P31" i="54"/>
  <c r="P32" i="54"/>
  <c r="P33" i="54"/>
  <c r="P34" i="54"/>
  <c r="P35" i="54"/>
  <c r="P36" i="54"/>
  <c r="P37" i="54"/>
  <c r="P38" i="54"/>
  <c r="P39" i="54"/>
  <c r="P40" i="54"/>
  <c r="Q21" i="54"/>
  <c r="R21" i="54"/>
  <c r="P21" i="54"/>
  <c r="Q22" i="58"/>
  <c r="R22" i="58"/>
  <c r="Q23" i="58"/>
  <c r="R23" i="58"/>
  <c r="Q24" i="58"/>
  <c r="R24" i="58"/>
  <c r="Q25" i="58"/>
  <c r="R25" i="58"/>
  <c r="Q26" i="58"/>
  <c r="R26" i="58"/>
  <c r="Q27" i="58"/>
  <c r="R27" i="58"/>
  <c r="Q28" i="58"/>
  <c r="R28" i="58"/>
  <c r="Q29" i="58"/>
  <c r="R29" i="58"/>
  <c r="Q30" i="58"/>
  <c r="R30" i="58"/>
  <c r="Q31" i="58"/>
  <c r="R31" i="58"/>
  <c r="Q32" i="58"/>
  <c r="R32" i="58"/>
  <c r="Q33" i="58"/>
  <c r="R33" i="58"/>
  <c r="Q34" i="58"/>
  <c r="R34" i="58"/>
  <c r="Q35" i="58"/>
  <c r="R35" i="58"/>
  <c r="Q36" i="58"/>
  <c r="R36" i="58"/>
  <c r="Q37" i="58"/>
  <c r="R37" i="58"/>
  <c r="Q38" i="58"/>
  <c r="R38" i="58"/>
  <c r="Q39" i="58"/>
  <c r="R39" i="58"/>
  <c r="P22" i="58"/>
  <c r="P23" i="58"/>
  <c r="P24" i="58"/>
  <c r="P25" i="58"/>
  <c r="P26" i="58"/>
  <c r="P27" i="58"/>
  <c r="P28" i="58"/>
  <c r="P29" i="58"/>
  <c r="P30" i="58"/>
  <c r="P31" i="58"/>
  <c r="P32" i="58"/>
  <c r="P33" i="58"/>
  <c r="P34" i="58"/>
  <c r="P35" i="58"/>
  <c r="P36" i="58"/>
  <c r="P37" i="58"/>
  <c r="P38" i="58"/>
  <c r="P39" i="58"/>
  <c r="P40" i="58"/>
  <c r="R21" i="58"/>
  <c r="P21" i="58"/>
  <c r="Q22" i="62"/>
  <c r="R22" i="62"/>
  <c r="Q23" i="62"/>
  <c r="R23" i="62"/>
  <c r="Q24" i="62"/>
  <c r="R24" i="62"/>
  <c r="Q25" i="62"/>
  <c r="R25" i="62"/>
  <c r="Q26" i="62"/>
  <c r="R26" i="62"/>
  <c r="Q27" i="62"/>
  <c r="R27" i="62"/>
  <c r="Q28" i="62"/>
  <c r="R28" i="62"/>
  <c r="Q29" i="62"/>
  <c r="R29" i="62"/>
  <c r="Q30" i="62"/>
  <c r="R30" i="62"/>
  <c r="Q31" i="62"/>
  <c r="R31" i="62"/>
  <c r="Q32" i="62"/>
  <c r="R32" i="62"/>
  <c r="Q33" i="62"/>
  <c r="R33" i="62"/>
  <c r="Q34" i="62"/>
  <c r="R34" i="62"/>
  <c r="Q35" i="62"/>
  <c r="R35" i="62"/>
  <c r="Q36" i="62"/>
  <c r="R36" i="62"/>
  <c r="Q37" i="62"/>
  <c r="R37" i="62"/>
  <c r="Q38" i="62"/>
  <c r="R38" i="62"/>
  <c r="Q39" i="62"/>
  <c r="R39" i="62"/>
  <c r="P22" i="62"/>
  <c r="P23" i="62"/>
  <c r="P24" i="62"/>
  <c r="P25" i="62"/>
  <c r="P26" i="62"/>
  <c r="P27" i="62"/>
  <c r="P28" i="62"/>
  <c r="P29" i="62"/>
  <c r="P30" i="62"/>
  <c r="P31" i="62"/>
  <c r="P32" i="62"/>
  <c r="P33" i="62"/>
  <c r="P34" i="62"/>
  <c r="P35" i="62"/>
  <c r="P36" i="62"/>
  <c r="P37" i="62"/>
  <c r="P38" i="62"/>
  <c r="P39" i="62"/>
  <c r="P40" i="62"/>
  <c r="Q21" i="62"/>
  <c r="R21" i="62"/>
  <c r="P21" i="62"/>
  <c r="Q22" i="67"/>
  <c r="R22" i="67"/>
  <c r="Q23" i="67"/>
  <c r="R24" i="67"/>
  <c r="Q25" i="67"/>
  <c r="Q26" i="67"/>
  <c r="R26" i="67"/>
  <c r="Q27" i="67"/>
  <c r="R28" i="67"/>
  <c r="Q29" i="67"/>
  <c r="Q30" i="67"/>
  <c r="R30" i="67"/>
  <c r="Q31" i="67"/>
  <c r="R32" i="67"/>
  <c r="Q33" i="67"/>
  <c r="R33" i="67"/>
  <c r="Q34" i="67"/>
  <c r="R34" i="67"/>
  <c r="Q35" i="67"/>
  <c r="Q36" i="67"/>
  <c r="R36" i="67"/>
  <c r="Q37" i="67"/>
  <c r="Q38" i="67"/>
  <c r="R38" i="67"/>
  <c r="Q39" i="67"/>
  <c r="R39" i="67"/>
  <c r="P22" i="67"/>
  <c r="P24" i="67"/>
  <c r="P25" i="67"/>
  <c r="P26" i="67"/>
  <c r="P28" i="67"/>
  <c r="P29" i="67"/>
  <c r="P30" i="67"/>
  <c r="P32" i="67"/>
  <c r="P33" i="67"/>
  <c r="P34" i="67"/>
  <c r="P36" i="67"/>
  <c r="P37" i="67"/>
  <c r="P38" i="67"/>
  <c r="Q21" i="67"/>
  <c r="P21" i="67"/>
  <c r="Q22" i="70"/>
  <c r="R22" i="70"/>
  <c r="R23" i="70"/>
  <c r="Q24" i="70"/>
  <c r="R24" i="70"/>
  <c r="Q25" i="70"/>
  <c r="R25" i="70"/>
  <c r="Q26" i="70"/>
  <c r="R26" i="70"/>
  <c r="R27" i="70"/>
  <c r="Q28" i="70"/>
  <c r="R28" i="70"/>
  <c r="Q29" i="70"/>
  <c r="R29" i="70"/>
  <c r="Q30" i="70"/>
  <c r="R30" i="70"/>
  <c r="Q31" i="70"/>
  <c r="R31" i="70"/>
  <c r="Q32" i="70"/>
  <c r="R32" i="70"/>
  <c r="Q33" i="70"/>
  <c r="R33" i="70"/>
  <c r="Q34" i="70"/>
  <c r="R34" i="70"/>
  <c r="Q35" i="70"/>
  <c r="R35" i="70"/>
  <c r="Q36" i="70"/>
  <c r="R36" i="70"/>
  <c r="Q37" i="70"/>
  <c r="R37" i="70"/>
  <c r="Q38" i="70"/>
  <c r="R38" i="70"/>
  <c r="Q39" i="70"/>
  <c r="R39" i="70"/>
  <c r="P22" i="70"/>
  <c r="P23" i="70"/>
  <c r="P24" i="70"/>
  <c r="P25" i="70"/>
  <c r="P26" i="70"/>
  <c r="P27" i="70"/>
  <c r="P28" i="70"/>
  <c r="P29" i="70"/>
  <c r="P30" i="70"/>
  <c r="P31" i="70"/>
  <c r="P32" i="70"/>
  <c r="P33" i="70"/>
  <c r="P34" i="70"/>
  <c r="P35" i="70"/>
  <c r="P36" i="70"/>
  <c r="P37" i="70"/>
  <c r="P38" i="70"/>
  <c r="P39" i="70"/>
  <c r="P40" i="70"/>
  <c r="Q21" i="70"/>
  <c r="R21" i="70"/>
  <c r="P21" i="70"/>
  <c r="Q21" i="58" l="1"/>
  <c r="Q21" i="16" s="1"/>
  <c r="P40" i="16"/>
  <c r="P36" i="16"/>
  <c r="P32" i="16"/>
  <c r="P28" i="16"/>
  <c r="P24" i="16"/>
  <c r="Q39" i="16"/>
  <c r="Q37" i="16"/>
  <c r="Q35" i="16"/>
  <c r="Q33" i="16"/>
  <c r="Q31" i="16"/>
  <c r="Q29" i="16"/>
  <c r="Q27" i="16"/>
  <c r="Q25" i="16"/>
  <c r="Q23" i="16"/>
  <c r="P37" i="16"/>
  <c r="P33" i="16"/>
  <c r="P29" i="16"/>
  <c r="P25" i="16"/>
  <c r="R39" i="16"/>
  <c r="R37" i="16"/>
  <c r="R35" i="16"/>
  <c r="R33" i="16"/>
  <c r="R31" i="16"/>
  <c r="R29" i="16"/>
  <c r="R27" i="16"/>
  <c r="R25" i="16"/>
  <c r="R23" i="16"/>
  <c r="R21" i="16"/>
  <c r="P38" i="16"/>
  <c r="P34" i="16"/>
  <c r="P30" i="16"/>
  <c r="P26" i="16"/>
  <c r="P22" i="16"/>
  <c r="Q38" i="16"/>
  <c r="Q36" i="16"/>
  <c r="Q34" i="16"/>
  <c r="Q32" i="16"/>
  <c r="Q30" i="16"/>
  <c r="Q28" i="16"/>
  <c r="Q26" i="16"/>
  <c r="Q24" i="16"/>
  <c r="Q22" i="16"/>
  <c r="P21" i="16"/>
  <c r="P39" i="16"/>
  <c r="P35" i="16"/>
  <c r="P31" i="16"/>
  <c r="P27" i="16"/>
  <c r="P23" i="16"/>
  <c r="R38" i="16"/>
  <c r="R36" i="16"/>
  <c r="R34" i="16"/>
  <c r="R32" i="16"/>
  <c r="R30" i="16"/>
  <c r="R28" i="16"/>
  <c r="R26" i="16"/>
  <c r="R24" i="16"/>
  <c r="R22" i="16"/>
</calcChain>
</file>

<file path=xl/sharedStrings.xml><?xml version="1.0" encoding="utf-8"?>
<sst xmlns="http://schemas.openxmlformats.org/spreadsheetml/2006/main" count="1428" uniqueCount="28">
  <si>
    <t>Наименование показателей</t>
  </si>
  <si>
    <t>№
строки</t>
  </si>
  <si>
    <t>Всего</t>
  </si>
  <si>
    <t>Код по ОКЕИ: тысяча рублей – 384 (с одним десятичным знаком)</t>
  </si>
  <si>
    <t>Расходы (сумма строк  02, 06, 13, 14)</t>
  </si>
  <si>
    <t xml:space="preserve">   в том числе:
      оплата труда и начисления на выплаты по оплате труда (сумма строк 03–05)</t>
  </si>
  <si>
    <t xml:space="preserve">      оплата работ, услуг (сумма строк 07–12)</t>
  </si>
  <si>
    <t xml:space="preserve">         заработная плата</t>
  </si>
  <si>
    <t xml:space="preserve">         прочие выплаты</t>
  </si>
  <si>
    <t xml:space="preserve">         начисления на выплаты по оплате труда</t>
  </si>
  <si>
    <t xml:space="preserve">      социальное обеспечение</t>
  </si>
  <si>
    <t xml:space="preserve">      прочие расходы</t>
  </si>
  <si>
    <t>в том числе осуществляемые</t>
  </si>
  <si>
    <t>Поступление нефинансовых активов  (сумма строк 16-19)</t>
  </si>
  <si>
    <t xml:space="preserve">         в том числе:
            услуги связи</t>
  </si>
  <si>
    <t xml:space="preserve">            транспортные услуги</t>
  </si>
  <si>
    <t xml:space="preserve">            коммунальные услуги</t>
  </si>
  <si>
    <t xml:space="preserve">            арендная плата за пользование имуществом</t>
  </si>
  <si>
    <t xml:space="preserve">            работы, услуги по содержанию имущества</t>
  </si>
  <si>
    <t xml:space="preserve">            прочие работы, услуги</t>
  </si>
  <si>
    <t xml:space="preserve">   в том числе:
      увеличение стоимости основных средств</t>
  </si>
  <si>
    <t xml:space="preserve">      увеличение стоимости нематериальных активов</t>
  </si>
  <si>
    <t xml:space="preserve">      увеличение стоимости непроизведенных активов </t>
  </si>
  <si>
    <t xml:space="preserve">      увеличение стоимости материальных запасов</t>
  </si>
  <si>
    <t>за счет средств бюджетов  всех уровней (субсидий)</t>
  </si>
  <si>
    <t>из них (из гр. 4) – за счет средств на выполнение государственного (муниципального) задания</t>
  </si>
  <si>
    <t>3.2. Расходы организаций</t>
  </si>
  <si>
    <r>
      <t>Справка 7.</t>
    </r>
    <r>
      <rPr>
        <sz val="10"/>
        <color indexed="8"/>
        <rFont val="Times New Roman"/>
        <family val="1"/>
        <charset val="204"/>
      </rPr>
      <t xml:space="preserve">
Наличие программы энергосбережения в организации (код: да – 1, нет – 0)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</si>
</sst>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(00\)"/>
    <numFmt numFmtId="165" formatCode="00"/>
    <numFmt numFmtId="166" formatCode="#,##0.0"/>
  </numFmts>
  <fonts count="32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/>
  </cellStyleXfs>
  <cellXfs count="46">
    <xf numFmtId="0" fontId="0" fillId="0" borderId="0" xfId="0"/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vertical="center" wrapText="1"/>
    </xf>
    <xf numFmtId="165" fontId="21" fillId="0" borderId="10" xfId="0" applyNumberFormat="1" applyFont="1" applyBorder="1" applyAlignment="1">
      <alignment horizontal="center" wrapText="1"/>
    </xf>
    <xf numFmtId="0" fontId="21" fillId="0" borderId="10" xfId="0" applyFont="1" applyBorder="1" applyAlignment="1">
      <alignment horizontal="left" vertic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center" wrapText="1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0" fontId="21" fillId="0" borderId="10" xfId="0" applyFont="1" applyBorder="1" applyAlignment="1">
      <alignment horizontal="center" vertical="center" wrapText="1"/>
    </xf>
    <xf numFmtId="4" fontId="21" fillId="0" borderId="0" xfId="0" applyNumberFormat="1" applyFont="1"/>
    <xf numFmtId="166" fontId="21" fillId="0" borderId="0" xfId="0" applyNumberFormat="1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3" fontId="19" fillId="18" borderId="11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166" fontId="27" fillId="18" borderId="10" xfId="0" applyNumberFormat="1" applyFont="1" applyFill="1" applyBorder="1" applyAlignment="1" applyProtection="1">
      <alignment horizontal="center" vertical="center"/>
      <protection locked="0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166" fontId="28" fillId="19" borderId="13" xfId="0" applyNumberFormat="1" applyFont="1" applyFill="1" applyBorder="1" applyAlignment="1">
      <alignment horizontal="center" vertical="center"/>
    </xf>
    <xf numFmtId="166" fontId="27" fillId="20" borderId="10" xfId="0" applyNumberFormat="1" applyFont="1" applyFill="1" applyBorder="1" applyAlignment="1" applyProtection="1">
      <alignment horizontal="center" vertical="center"/>
      <protection locked="0"/>
    </xf>
    <xf numFmtId="3" fontId="22" fillId="18" borderId="10" xfId="0" applyNumberFormat="1" applyFont="1" applyFill="1" applyBorder="1" applyAlignment="1" applyProtection="1">
      <alignment horizontal="center" vertical="center"/>
      <protection locked="0"/>
    </xf>
    <xf numFmtId="166" fontId="29" fillId="21" borderId="13" xfId="0" applyNumberFormat="1" applyFont="1" applyFill="1" applyBorder="1" applyAlignment="1">
      <alignment horizontal="center" vertical="center"/>
    </xf>
    <xf numFmtId="166" fontId="28" fillId="21" borderId="13" xfId="0" applyNumberFormat="1" applyFont="1" applyFill="1" applyBorder="1" applyAlignment="1">
      <alignment horizontal="center" vertical="center"/>
    </xf>
    <xf numFmtId="3" fontId="30" fillId="21" borderId="14" xfId="0" applyNumberFormat="1" applyFont="1" applyFill="1" applyBorder="1" applyAlignment="1">
      <alignment horizontal="center" wrapText="1"/>
    </xf>
    <xf numFmtId="0" fontId="31" fillId="0" borderId="0" xfId="0" applyFont="1" applyAlignment="1">
      <alignment horizontal="center"/>
    </xf>
    <xf numFmtId="4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4" fontId="19" fillId="18" borderId="10" xfId="0" applyNumberFormat="1" applyFont="1" applyFill="1" applyBorder="1" applyAlignment="1" applyProtection="1">
      <alignment horizontal="center" wrapText="1"/>
      <protection locked="0"/>
    </xf>
    <xf numFmtId="165" fontId="21" fillId="0" borderId="15" xfId="0" applyNumberFormat="1" applyFont="1" applyBorder="1" applyAlignment="1">
      <alignment horizontal="center" wrapText="1"/>
    </xf>
    <xf numFmtId="0" fontId="21" fillId="0" borderId="15" xfId="0" applyFont="1" applyBorder="1" applyAlignment="1">
      <alignment horizontal="center" vertical="top" wrapText="1"/>
    </xf>
    <xf numFmtId="0" fontId="21" fillId="0" borderId="16" xfId="0" applyFont="1" applyBorder="1" applyAlignment="1">
      <alignment horizontal="center" vertical="top" wrapText="1"/>
    </xf>
    <xf numFmtId="166" fontId="22" fillId="18" borderId="17" xfId="0" applyNumberFormat="1" applyFont="1" applyFill="1" applyBorder="1" applyAlignment="1" applyProtection="1">
      <alignment horizontal="center" vertical="center"/>
      <protection locked="0"/>
    </xf>
    <xf numFmtId="0" fontId="29" fillId="22" borderId="10" xfId="0" applyFont="1" applyFill="1" applyBorder="1" applyAlignment="1">
      <alignment horizontal="center" vertical="center" wrapText="1"/>
    </xf>
    <xf numFmtId="0" fontId="28" fillId="22" borderId="10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0" fontId="29" fillId="23" borderId="0" xfId="0" applyFont="1" applyFill="1" applyAlignment="1">
      <alignment horizontal="center" vertical="center" wrapText="1"/>
    </xf>
    <xf numFmtId="0" fontId="29" fillId="22" borderId="11" xfId="0" applyFont="1" applyFill="1" applyBorder="1" applyAlignment="1">
      <alignment horizontal="center" vertical="center" wrapText="1"/>
    </xf>
  </cellXfs>
  <cellStyles count="46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42"/>
    <cellStyle name="Гиперссылка 3" xfId="4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 3" xfId="45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C00000"/>
    <pageSetUpPr fitToPage="1"/>
  </sheetPr>
  <dimension ref="A1:R40"/>
  <sheetViews>
    <sheetView showGridLines="0" topLeftCell="A19" workbookViewId="0">
      <selection activeCell="V21" sqref="V21"/>
    </sheetView>
  </sheetViews>
  <sheetFormatPr defaultColWidth="9.140625" defaultRowHeight="12.75" x14ac:dyDescent="0.2"/>
  <cols>
    <col min="1" max="1" width="65.85546875" style="1" customWidth="1"/>
    <col min="2" max="14" width="2.85546875" style="1" hidden="1" customWidth="1"/>
    <col min="15" max="15" width="6.42578125" style="1" bestFit="1" customWidth="1"/>
    <col min="16" max="18" width="18.7109375" style="1" customWidth="1"/>
    <col min="19" max="16384" width="9.140625" style="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  <c r="R20" s="3">
        <v>5</v>
      </c>
    </row>
    <row r="21" spans="1:18" ht="15.75" x14ac:dyDescent="0.2">
      <c r="A21" s="11" t="s">
        <v>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23">
        <f>КУ!P21+ЗУ!P21+ОУ!P21+СУ!P21+СВУ!P21+СЗ!P21+ЦУ!P21+ЮВУ!P21+ЮЗУ!P21+ЮУ!P21+ПУ!P21+'Деп Тольятти'!P21+'г. Самара'!P21+'Деп Сам'!P21+'г. Тольятти'!P21</f>
        <v>40903431.599999994</v>
      </c>
      <c r="Q21" s="23">
        <f>КУ!Q21+ЗУ!Q21+ОУ!Q21+СУ!Q21+СВУ!Q21+СЗ!Q21+ЦУ!Q21+ЮВУ!Q21+ЮЗУ!Q21+ЮУ!Q21+ПУ!Q21+'Деп Тольятти'!Q21+'г. Самара'!Q21+'Деп Сам'!Q21+'г. Тольятти'!Q21</f>
        <v>38596444.300000004</v>
      </c>
      <c r="R21" s="23">
        <f>КУ!R21+ЗУ!R21+ОУ!R21+СУ!R21+СВУ!R21+СЗ!R21+ЦУ!R21+ЮВУ!R21+ЮЗУ!R21+ЮУ!R21+ПУ!R21+'Деп Тольятти'!R21+'г. Самара'!R21+'Деп Сам'!R21+'г. Тольятти'!R21</f>
        <v>31209823.300000001</v>
      </c>
    </row>
    <row r="22" spans="1:18" ht="25.5" x14ac:dyDescent="0.2">
      <c r="A22" s="11" t="s">
        <v>5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24">
        <f>КУ!P22+ЗУ!P22+ОУ!P22+СУ!P22+СВУ!P22+СЗ!P22+ЦУ!P22+ЮВУ!P22+ЮЗУ!P22+ЮУ!P22+ПУ!P22+'Деп Тольятти'!P22+'г. Самара'!P22+'Деп Сам'!P22+'г. Тольятти'!P22</f>
        <v>34960141.600000001</v>
      </c>
      <c r="Q22" s="24">
        <f>КУ!Q22+ЗУ!Q22+ОУ!Q22+СУ!Q22+СВУ!Q22+СЗ!Q22+ЦУ!Q22+ЮВУ!Q22+ЮЗУ!Q22+ЮУ!Q22+ПУ!Q22+'Деп Тольятти'!Q22+'г. Самара'!Q22+'Деп Сам'!Q22+'г. Тольятти'!Q22</f>
        <v>33795423.800000004</v>
      </c>
      <c r="R22" s="24">
        <f>КУ!R22+ЗУ!R22+ОУ!R22+СУ!R22+СВУ!R22+СЗ!R22+ЦУ!R22+ЮВУ!R22+ЮЗУ!R22+ЮУ!R22+ПУ!R22+'Деп Тольятти'!R22+'г. Самара'!R22+'Деп Сам'!R22+'г. Тольятти'!R22</f>
        <v>28570440.899999999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f>КУ!P23+ЗУ!P23+ОУ!P23+СУ!P23+СВУ!P23+СЗ!P23+ЦУ!P23+ЮВУ!P23+ЮЗУ!P23+ЮУ!P23+ПУ!P23+'Деп Тольятти'!P23+'г. Самара'!P23+'Деп Сам'!P23+'г. Тольятти'!P23</f>
        <v>26938016.900000002</v>
      </c>
      <c r="Q23" s="24">
        <f>КУ!Q23+ЗУ!Q23+ОУ!Q23+СУ!Q23+СВУ!Q23+СЗ!Q23+ЦУ!Q23+ЮВУ!Q23+ЮЗУ!Q23+ЮУ!Q23+ПУ!Q23+'Деп Тольятти'!Q23+'г. Самара'!Q23+'Деп Сам'!Q23+'г. Тольятти'!Q23</f>
        <v>26002473.099999998</v>
      </c>
      <c r="R23" s="24">
        <f>КУ!R23+ЗУ!R23+ОУ!R23+СУ!R23+СВУ!R23+СЗ!R23+ЦУ!R23+ЮВУ!R23+ЮЗУ!R23+ЮУ!R23+ПУ!R23+'Деп Тольятти'!R23+'г. Самара'!R23+'Деп Сам'!R23+'г. Тольятти'!R23</f>
        <v>21958077.999999996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f>КУ!P24+ЗУ!P24+ОУ!P24+СУ!P24+СВУ!P24+СЗ!P24+ЦУ!P24+ЮВУ!P24+ЮЗУ!P24+ЮУ!P24+ПУ!P24+'Деп Тольятти'!P24+'г. Самара'!P24+'Деп Сам'!P24+'г. Тольятти'!P24</f>
        <v>3858.5</v>
      </c>
      <c r="Q24" s="24">
        <f>КУ!Q24+ЗУ!Q24+ОУ!Q24+СУ!Q24+СВУ!Q24+СЗ!Q24+ЦУ!Q24+ЮВУ!Q24+ЮЗУ!Q24+ЮУ!Q24+ПУ!Q24+'Деп Тольятти'!Q24+'г. Самара'!Q24+'Деп Сам'!Q24+'г. Тольятти'!Q24</f>
        <v>2618.3000000000002</v>
      </c>
      <c r="R24" s="24">
        <f>КУ!R24+ЗУ!R24+ОУ!R24+СУ!R24+СВУ!R24+СЗ!R24+ЦУ!R24+ЮВУ!R24+ЮЗУ!R24+ЮУ!R24+ПУ!R24+'Деп Тольятти'!R24+'г. Самара'!R24+'Деп Сам'!R24+'г. Тольятти'!R24</f>
        <v>2354.6000000000004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f>КУ!P25+ЗУ!P25+ОУ!P25+СУ!P25+СВУ!P25+СЗ!P25+ЦУ!P25+ЮВУ!P25+ЮЗУ!P25+ЮУ!P25+ПУ!P25+'Деп Тольятти'!P25+'г. Самара'!P25+'Деп Сам'!P25+'г. Тольятти'!P25</f>
        <v>8018266.1999999993</v>
      </c>
      <c r="Q25" s="24">
        <f>КУ!Q25+ЗУ!Q25+ОУ!Q25+СУ!Q25+СВУ!Q25+СЗ!Q25+ЦУ!Q25+ЮВУ!Q25+ЮЗУ!Q25+ЮУ!Q25+ПУ!Q25+'Деп Тольятти'!Q25+'г. Самара'!Q25+'Деп Сам'!Q25+'г. Тольятти'!Q25</f>
        <v>7790332.4000000004</v>
      </c>
      <c r="R25" s="24">
        <f>КУ!R25+ЗУ!R25+ОУ!R25+СУ!R25+СВУ!R25+СЗ!R25+ЦУ!R25+ЮВУ!R25+ЮЗУ!R25+ЮУ!R25+ПУ!R25+'Деп Тольятти'!R25+'г. Самара'!R25+'Деп Сам'!R25+'г. Тольятти'!R25</f>
        <v>6610008.2999999998</v>
      </c>
    </row>
    <row r="26" spans="1:18" ht="15.75" x14ac:dyDescent="0.2">
      <c r="A26" s="11" t="s">
        <v>6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23">
        <f>КУ!P26+ЗУ!P26+ОУ!P26+СУ!P26+СВУ!P26+СЗ!P26+ЦУ!P26+ЮВУ!P26+ЮЗУ!P26+ЮУ!P26+ПУ!P26+'Деп Тольятти'!P26+'г. Самара'!P26+'Деп Сам'!P26+'г. Тольятти'!P26</f>
        <v>5147174.8000000007</v>
      </c>
      <c r="Q26" s="23">
        <f>КУ!Q26+ЗУ!Q26+ОУ!Q26+СУ!Q26+СВУ!Q26+СЗ!Q26+ЦУ!Q26+ЮВУ!Q26+ЮЗУ!Q26+ЮУ!Q26+ПУ!Q26+'Деп Тольятти'!Q26+'г. Самара'!Q26+'Деп Сам'!Q26+'г. Тольятти'!Q26</f>
        <v>4152619</v>
      </c>
      <c r="R26" s="23">
        <f>КУ!R26+ЗУ!R26+ОУ!R26+СУ!R26+СВУ!R26+СЗ!R26+ЦУ!R26+ЮВУ!R26+ЮЗУ!R26+ЮУ!R26+ПУ!R26+'Деп Тольятти'!R26+'г. Самара'!R26+'Деп Сам'!R26+'г. Тольятти'!R26</f>
        <v>2114345.2999999998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f>КУ!P27+ЗУ!P27+ОУ!P27+СУ!P27+СВУ!P27+СЗ!P27+ЦУ!P27+ЮВУ!P27+ЮЗУ!P27+ЮУ!P27+ПУ!P27+'Деп Тольятти'!P27+'г. Самара'!P27+'Деп Сам'!P27+'г. Тольятти'!P27</f>
        <v>51929.700000000012</v>
      </c>
      <c r="Q27" s="24">
        <f>КУ!Q27+ЗУ!Q27+ОУ!Q27+СУ!Q27+СВУ!Q27+СЗ!Q27+ЦУ!Q27+ЮВУ!Q27+ЮЗУ!Q27+ЮУ!Q27+ПУ!Q27+'Деп Тольятти'!Q27+'г. Самара'!Q27+'Деп Сам'!Q27+'г. Тольятти'!Q27</f>
        <v>41525.199999999997</v>
      </c>
      <c r="R27" s="24">
        <f>КУ!R27+ЗУ!R27+ОУ!R27+СУ!R27+СВУ!R27+СЗ!R27+ЦУ!R27+ЮВУ!R27+ЮЗУ!R27+ЮУ!R27+ПУ!R27+'Деп Тольятти'!R27+'г. Самара'!R27+'Деп Сам'!R27+'г. Тольятти'!R27</f>
        <v>28256.2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f>КУ!P28+ЗУ!P28+ОУ!P28+СУ!P28+СВУ!P28+СЗ!P28+ЦУ!P28+ЮВУ!P28+ЮЗУ!P28+ЮУ!P28+ПУ!P28+'Деп Тольятти'!P28+'г. Самара'!P28+'Деп Сам'!P28+'г. Тольятти'!P28</f>
        <v>33579.5</v>
      </c>
      <c r="Q28" s="24">
        <f>КУ!Q28+ЗУ!Q28+ОУ!Q28+СУ!Q28+СВУ!Q28+СЗ!Q28+ЦУ!Q28+ЮВУ!Q28+ЮЗУ!Q28+ЮУ!Q28+ПУ!Q28+'Деп Тольятти'!Q28+'г. Самара'!Q28+'Деп Сам'!Q28+'г. Тольятти'!Q28</f>
        <v>21625.399999999998</v>
      </c>
      <c r="R28" s="24">
        <f>КУ!R28+ЗУ!R28+ОУ!R28+СУ!R28+СВУ!R28+СЗ!R28+ЦУ!R28+ЮВУ!R28+ЮЗУ!R28+ЮУ!R28+ПУ!R28+'Деп Тольятти'!R28+'г. Самара'!R28+'Деп Сам'!R28+'г. Тольятти'!R28</f>
        <v>21504.3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f>КУ!P29+ЗУ!P29+ОУ!P29+СУ!P29+СВУ!P29+СЗ!P29+ЦУ!P29+ЮВУ!P29+ЮЗУ!P29+ЮУ!P29+ПУ!P29+'Деп Тольятти'!P29+'г. Самара'!P29+'Деп Сам'!P29+'г. Тольятти'!P29</f>
        <v>1304244.2999999998</v>
      </c>
      <c r="Q29" s="24">
        <f>КУ!Q29+ЗУ!Q29+ОУ!Q29+СУ!Q29+СВУ!Q29+СЗ!Q29+ЦУ!Q29+ЮВУ!Q29+ЮЗУ!Q29+ЮУ!Q29+ПУ!Q29+'Деп Тольятти'!Q29+'г. Самара'!Q29+'Деп Сам'!Q29+'г. Тольятти'!Q29</f>
        <v>1191262.5</v>
      </c>
      <c r="R29" s="24">
        <f>КУ!R29+ЗУ!R29+ОУ!R29+СУ!R29+СВУ!R29+СЗ!R29+ЦУ!R29+ЮВУ!R29+ЮЗУ!R29+ЮУ!R29+ПУ!R29+'Деп Тольятти'!R29+'г. Самара'!R29+'Деп Сам'!R29+'г. Тольятти'!R29</f>
        <v>1191262.3999999999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24">
        <f>КУ!P30+ЗУ!P30+ОУ!P30+СУ!P30+СВУ!P30+СЗ!P30+ЦУ!P30+ЮВУ!P30+ЮЗУ!P30+ЮУ!P30+ПУ!P30+'Деп Тольятти'!P30+'г. Самара'!P30+'Деп Сам'!P30+'г. Тольятти'!P30</f>
        <v>202963.80000000002</v>
      </c>
      <c r="Q30" s="24">
        <f>КУ!Q30+ЗУ!Q30+ОУ!Q30+СУ!Q30+СВУ!Q30+СЗ!Q30+ЦУ!Q30+ЮВУ!Q30+ЮЗУ!Q30+ЮУ!Q30+ПУ!Q30+'Деп Тольятти'!Q30+'г. Самара'!Q30+'Деп Сам'!Q30+'г. Тольятти'!Q30</f>
        <v>14515.5</v>
      </c>
      <c r="R30" s="24">
        <f>КУ!R30+ЗУ!R30+ОУ!R30+СУ!R30+СВУ!R30+СЗ!R30+ЦУ!R30+ЮВУ!R30+ЮЗУ!R30+ЮУ!R30+ПУ!R30+'Деп Тольятти'!R30+'г. Самара'!R30+'Деп Сам'!R30+'г. Тольятти'!R30</f>
        <v>7265.8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24">
        <f>КУ!P31+ЗУ!P31+ОУ!P31+СУ!P31+СВУ!P31+СЗ!P31+ЦУ!P31+ЮВУ!P31+ЮЗУ!P31+ЮУ!P31+ПУ!P31+'Деп Тольятти'!P31+'г. Самара'!P31+'Деп Сам'!P31+'г. Тольятти'!P31</f>
        <v>1362826.5999999999</v>
      </c>
      <c r="Q31" s="24">
        <f>КУ!Q31+ЗУ!Q31+ОУ!Q31+СУ!Q31+СВУ!Q31+СЗ!Q31+ЦУ!Q31+ЮВУ!Q31+ЮЗУ!Q31+ЮУ!Q31+ПУ!Q31+'Деп Тольятти'!Q31+'г. Самара'!Q31+'Деп Сам'!Q31+'г. Тольятти'!Q31</f>
        <v>1139365.2</v>
      </c>
      <c r="R31" s="24">
        <f>КУ!R31+ЗУ!R31+ОУ!R31+СУ!R31+СВУ!R31+СЗ!R31+ЦУ!R31+ЮВУ!R31+ЮЗУ!R31+ЮУ!R31+ПУ!R31+'Деп Тольятти'!R31+'г. Самара'!R31+'Деп Сам'!R31+'г. Тольятти'!R31</f>
        <v>469337.19999999995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3">
        <v>12</v>
      </c>
      <c r="P32" s="24">
        <f>КУ!P32+ЗУ!P32+ОУ!P32+СУ!P32+СВУ!P32+СЗ!P32+ЦУ!P32+ЮВУ!P32+ЮЗУ!P32+ЮУ!P32+ПУ!P32+'Деп Тольятти'!P32+'г. Самара'!P32+'Деп Сам'!P32+'г. Тольятти'!P32</f>
        <v>2191630.9</v>
      </c>
      <c r="Q32" s="24">
        <f>КУ!Q32+ЗУ!Q32+ОУ!Q32+СУ!Q32+СВУ!Q32+СЗ!Q32+ЦУ!Q32+ЮВУ!Q32+ЮЗУ!Q32+ЮУ!Q32+ПУ!Q32+'Деп Тольятти'!Q32+'г. Самара'!Q32+'Деп Сам'!Q32+'г. Тольятти'!Q32</f>
        <v>1744325.2000000002</v>
      </c>
      <c r="R32" s="24">
        <f>КУ!R32+ЗУ!R32+ОУ!R32+СУ!R32+СВУ!R32+СЗ!R32+ЦУ!R32+ЮВУ!R32+ЮЗУ!R32+ЮУ!R32+ПУ!R32+'Деп Тольятти'!R32+'г. Самара'!R32+'Деп Сам'!R32+'г. Тольятти'!R32</f>
        <v>396719.39999999997</v>
      </c>
    </row>
    <row r="33" spans="1:18" ht="15.75" x14ac:dyDescent="0.2">
      <c r="A33" s="11" t="s">
        <v>10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3">
        <v>13</v>
      </c>
      <c r="P33" s="24">
        <f>КУ!P33+ЗУ!P33+ОУ!P33+СУ!P33+СВУ!P33+СЗ!P33+ЦУ!P33+ЮВУ!P33+ЮЗУ!P33+ЮУ!P33+ПУ!P33+'Деп Тольятти'!P33+'г. Самара'!P33+'Деп Сам'!P33+'г. Тольятти'!P33</f>
        <v>241558.29999999996</v>
      </c>
      <c r="Q33" s="24">
        <f>КУ!Q33+ЗУ!Q33+ОУ!Q33+СУ!Q33+СВУ!Q33+СЗ!Q33+ЦУ!Q33+ЮВУ!Q33+ЮЗУ!Q33+ЮУ!Q33+ПУ!Q33+'Деп Тольятти'!Q33+'г. Самара'!Q33+'Деп Сам'!Q33+'г. Тольятти'!Q33</f>
        <v>239049.9</v>
      </c>
      <c r="R33" s="24">
        <f>КУ!R33+ЗУ!R33+ОУ!R33+СУ!R33+СВУ!R33+СЗ!R33+ЦУ!R33+ЮВУ!R33+ЮЗУ!R33+ЮУ!R33+ПУ!R33+'Деп Тольятти'!R33+'г. Самара'!R33+'Деп Сам'!R33+'г. Тольятти'!R33</f>
        <v>124213</v>
      </c>
    </row>
    <row r="34" spans="1:18" ht="15.75" x14ac:dyDescent="0.2">
      <c r="A34" s="11" t="s">
        <v>11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3">
        <v>14</v>
      </c>
      <c r="P34" s="24">
        <f>КУ!P34+ЗУ!P34+ОУ!P34+СУ!P34+СВУ!P34+СЗ!P34+ЦУ!P34+ЮВУ!P34+ЮЗУ!P34+ЮУ!P34+ПУ!P34+'Деп Тольятти'!P34+'г. Самара'!P34+'Деп Сам'!P34+'г. Тольятти'!P34</f>
        <v>554556.89999999991</v>
      </c>
      <c r="Q34" s="24">
        <f>КУ!Q34+ЗУ!Q34+ОУ!Q34+СУ!Q34+СВУ!Q34+СЗ!Q34+ЦУ!Q34+ЮВУ!Q34+ЮЗУ!Q34+ЮУ!Q34+ПУ!Q34+'Деп Тольятти'!Q34+'г. Самара'!Q34+'Деп Сам'!Q34+'г. Тольятти'!Q34</f>
        <v>409351.6</v>
      </c>
      <c r="R34" s="24">
        <f>КУ!R34+ЗУ!R34+ОУ!R34+СУ!R34+СВУ!R34+СЗ!R34+ЦУ!R34+ЮВУ!R34+ЮЗУ!R34+ЮУ!R34+ПУ!R34+'Деп Тольятти'!R34+'г. Самара'!R34+'Деп Сам'!R34+'г. Тольятти'!R34</f>
        <v>400824.1</v>
      </c>
    </row>
    <row r="35" spans="1:18" ht="15.75" x14ac:dyDescent="0.2">
      <c r="A35" s="11" t="s">
        <v>13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3">
        <v>15</v>
      </c>
      <c r="P35" s="23">
        <f>КУ!P35+ЗУ!P35+ОУ!P35+СУ!P35+СВУ!P35+СЗ!P35+ЦУ!P35+ЮВУ!P35+ЮЗУ!P35+ЮУ!P35+ПУ!P35+'Деп Тольятти'!P35+'г. Самара'!P35+'Деп Сам'!P35+'г. Тольятти'!P35</f>
        <v>2502981.2999999998</v>
      </c>
      <c r="Q35" s="23">
        <f>КУ!Q35+ЗУ!Q35+ОУ!Q35+СУ!Q35+СВУ!Q35+СЗ!Q35+ЦУ!Q35+ЮВУ!Q35+ЮЗУ!Q35+ЮУ!Q35+ПУ!Q35+'Деп Тольятти'!Q35+'г. Самара'!Q35+'Деп Сам'!Q35+'г. Тольятти'!Q35</f>
        <v>1666656.3</v>
      </c>
      <c r="R35" s="23">
        <f>КУ!R35+ЗУ!R35+ОУ!R35+СУ!R35+СВУ!R35+СЗ!R35+ЦУ!R35+ЮВУ!R35+ЮЗУ!R35+ЮУ!R35+ПУ!R35+'Деп Тольятти'!R35+'г. Самара'!R35+'Деп Сам'!R35+'г. Тольятти'!R35</f>
        <v>842366.89999999991</v>
      </c>
    </row>
    <row r="36" spans="1:18" ht="25.5" x14ac:dyDescent="0.2">
      <c r="A36" s="11" t="s">
        <v>20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3">
        <v>16</v>
      </c>
      <c r="P36" s="24">
        <f>КУ!P36+ЗУ!P36+ОУ!P36+СУ!P36+СВУ!P36+СЗ!P36+ЦУ!P36+ЮВУ!P36+ЮЗУ!P36+ЮУ!P36+ПУ!P36+'Деп Тольятти'!P36+'г. Самара'!P36+'Деп Сам'!P36+'г. Тольятти'!P36</f>
        <v>400697.3</v>
      </c>
      <c r="Q36" s="24">
        <f>КУ!Q36+ЗУ!Q36+ОУ!Q36+СУ!Q36+СВУ!Q36+СЗ!Q36+ЦУ!Q36+ЮВУ!Q36+ЮЗУ!Q36+ЮУ!Q36+ПУ!Q36+'Деп Тольятти'!Q36+'г. Самара'!Q36+'Деп Сам'!Q36+'г. Тольятти'!Q36</f>
        <v>269471.5</v>
      </c>
      <c r="R36" s="24">
        <f>КУ!R36+ЗУ!R36+ОУ!R36+СУ!R36+СВУ!R36+СЗ!R36+ЦУ!R36+ЮВУ!R36+ЮЗУ!R36+ЮУ!R36+ПУ!R36+'Деп Тольятти'!R36+'г. Самара'!R36+'Деп Сам'!R36+'г. Тольятти'!R36</f>
        <v>17006</v>
      </c>
    </row>
    <row r="37" spans="1:18" ht="15.75" x14ac:dyDescent="0.2">
      <c r="A37" s="11" t="s">
        <v>21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3">
        <v>17</v>
      </c>
      <c r="P37" s="24">
        <f>КУ!P37+ЗУ!P37+ОУ!P37+СУ!P37+СВУ!P37+СЗ!P37+ЦУ!P37+ЮВУ!P37+ЮЗУ!P37+ЮУ!P37+ПУ!P37+'Деп Тольятти'!P37+'г. Самара'!P37+'Деп Сам'!P37+'г. Тольятти'!P37</f>
        <v>1280.9000000000001</v>
      </c>
      <c r="Q37" s="24">
        <f>КУ!Q37+ЗУ!Q37+ОУ!Q37+СУ!Q37+СВУ!Q37+СЗ!Q37+ЦУ!Q37+ЮВУ!Q37+ЮЗУ!Q37+ЮУ!Q37+ПУ!Q37+'Деп Тольятти'!Q37+'г. Самара'!Q37+'Деп Сам'!Q37+'г. Тольятти'!Q37</f>
        <v>909.8</v>
      </c>
      <c r="R37" s="24">
        <f>КУ!R37+ЗУ!R37+ОУ!R37+СУ!R37+СВУ!R37+СЗ!R37+ЦУ!R37+ЮВУ!R37+ЮЗУ!R37+ЮУ!R37+ПУ!R37+'Деп Тольятти'!R37+'г. Самара'!R37+'Деп Сам'!R37+'г. Тольятти'!R37</f>
        <v>909.8</v>
      </c>
    </row>
    <row r="38" spans="1:18" ht="15.75" x14ac:dyDescent="0.2">
      <c r="A38" s="11" t="s">
        <v>22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3">
        <v>18</v>
      </c>
      <c r="P38" s="24">
        <f>КУ!P38+ЗУ!P38+ОУ!P38+СУ!P38+СВУ!P38+СЗ!P38+ЦУ!P38+ЮВУ!P38+ЮЗУ!P38+ЮУ!P38+ПУ!P38+'Деп Тольятти'!P38+'г. Самара'!P38+'Деп Сам'!P38+'г. Тольятти'!P38</f>
        <v>0</v>
      </c>
      <c r="Q38" s="24">
        <f>КУ!Q38+ЗУ!Q38+ОУ!Q38+СУ!Q38+СВУ!Q38+СЗ!Q38+ЦУ!Q38+ЮВУ!Q38+ЮЗУ!Q38+ЮУ!Q38+ПУ!Q38+'Деп Тольятти'!Q38+'г. Самара'!Q38+'Деп Сам'!Q38+'г. Тольятти'!Q38</f>
        <v>0</v>
      </c>
      <c r="R38" s="24">
        <f>КУ!R38+ЗУ!R38+ОУ!R38+СУ!R38+СВУ!R38+СЗ!R38+ЦУ!R38+ЮВУ!R38+ЮЗУ!R38+ЮУ!R38+ПУ!R38+'Деп Тольятти'!R38+'г. Самара'!R38+'Деп Сам'!R38+'г. Тольятти'!R38</f>
        <v>0</v>
      </c>
    </row>
    <row r="39" spans="1:18" ht="15.75" x14ac:dyDescent="0.2">
      <c r="A39" s="11" t="s">
        <v>23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3">
        <v>19</v>
      </c>
      <c r="P39" s="24">
        <f>КУ!P39+ЗУ!P39+ОУ!P39+СУ!P39+СВУ!P39+СЗ!P39+ЦУ!P39+ЮВУ!P39+ЮЗУ!P39+ЮУ!P39+ПУ!P39+'Деп Тольятти'!P39+'г. Самара'!P39+'Деп Сам'!P39+'г. Тольятти'!P39</f>
        <v>2101003.1</v>
      </c>
      <c r="Q39" s="24">
        <f>КУ!Q39+ЗУ!Q39+ОУ!Q39+СУ!Q39+СВУ!Q39+СЗ!Q39+ЦУ!Q39+ЮВУ!Q39+ЮЗУ!Q39+ЮУ!Q39+ПУ!Q39+'Деп Тольятти'!Q39+'г. Самара'!Q39+'Деп Сам'!Q39+'г. Тольятти'!Q39</f>
        <v>1396275.0000000002</v>
      </c>
      <c r="R39" s="24">
        <f>КУ!R39+ЗУ!R39+ОУ!R39+СУ!R39+СВУ!R39+СЗ!R39+ЦУ!R39+ЮВУ!R39+ЮЗУ!R39+ЮУ!R39+ПУ!R39+'Деп Тольятти'!R39+'г. Самара'!R39+'Деп Сам'!R39+'г. Тольятти'!R39</f>
        <v>824451.09999999986</v>
      </c>
    </row>
    <row r="40" spans="1:18" ht="39" customHeight="1" x14ac:dyDescent="0.2">
      <c r="A40" s="7" t="s">
        <v>27</v>
      </c>
      <c r="O40" s="8">
        <v>20</v>
      </c>
      <c r="P40" s="24">
        <f>КУ!P40+ЗУ!P40+ОУ!P40+СУ!P40+СВУ!P40+СЗ!P40+ЦУ!P40+ЮВУ!P40+ЮЗУ!P40+ЮУ!P40+ПУ!P40+'Деп Тольятти'!P40+'г. Самара'!P40+'Деп Сам'!P40+'г. Тольятти'!P40</f>
        <v>647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R39 P21:P4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Z24" sqref="Z24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'г. Отрадный'!P21+'м.р.Кинель-Черкасский '!P21+'м.р. Богатовский'!P21</f>
        <v>1871633.7000000002</v>
      </c>
      <c r="Q21" s="23">
        <f>'г. Отрадный'!Q21+'м.р.Кинель-Черкасский '!Q21+'м.р. Богатовский'!Q21</f>
        <v>1858257.7000000002</v>
      </c>
      <c r="R21" s="23">
        <f>'г. Отрадный'!R21+'м.р.Кинель-Черкасский '!R21+'м.р. Богатовский'!R21</f>
        <v>1485550.8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'г. Отрадный'!P22+'м.р.Кинель-Черкасский '!P22+'м.р. Богатовский'!P22</f>
        <v>1722979.6</v>
      </c>
      <c r="Q22" s="23">
        <f>'г. Отрадный'!Q22+'м.р.Кинель-Черкасский '!Q22+'м.р. Богатовский'!Q22</f>
        <v>1719076.6000000003</v>
      </c>
      <c r="R22" s="23">
        <f>'г. Отрадный'!R22+'м.р.Кинель-Черкасский '!R22+'м.р. Богатовский'!R22</f>
        <v>1462868.1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f>'г. Отрадный'!P23+'м.р.Кинель-Черкасский '!P23+'м.р. Богатовский'!P23</f>
        <v>1323620.2000000002</v>
      </c>
      <c r="Q23" s="24">
        <f>'г. Отрадный'!Q23+'м.р.Кинель-Черкасский '!Q23+'м.р. Богатовский'!Q23</f>
        <v>1320673.5</v>
      </c>
      <c r="R23" s="24">
        <f>'г. Отрадный'!R23+'м.р.Кинель-Черкасский '!R23+'м.р. Богатовский'!R23</f>
        <v>1124583.7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f>'г. Отрадный'!P24+'м.р.Кинель-Черкасский '!P24+'м.р. Богатовский'!P24</f>
        <v>44</v>
      </c>
      <c r="Q24" s="24">
        <f>'г. Отрадный'!Q24+'м.р.Кинель-Черкасский '!Q24+'м.р. Богатовский'!Q24</f>
        <v>32.200000000000003</v>
      </c>
      <c r="R24" s="24">
        <f>'г. Отрадный'!R24+'м.р.Кинель-Черкасский '!R24+'м.р. Богатовский'!R24</f>
        <v>32.200000000000003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f>'г. Отрадный'!P25+'м.р.Кинель-Черкасский '!P25+'м.р. Богатовский'!P25</f>
        <v>399315.39999999997</v>
      </c>
      <c r="Q25" s="24">
        <f>'г. Отрадный'!Q25+'м.р.Кинель-Черкасский '!Q25+'м.р. Богатовский'!Q25</f>
        <v>398370.9</v>
      </c>
      <c r="R25" s="24">
        <f>'г. Отрадный'!R25+'м.р.Кинель-Черкасский '!R25+'м.р. Богатовский'!R25</f>
        <v>338252.2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'г. Отрадный'!P26+'м.р.Кинель-Черкасский '!P26+'м.р. Богатовский'!P26</f>
        <v>128790.1</v>
      </c>
      <c r="Q26" s="24">
        <f>'г. Отрадный'!Q26+'м.р.Кинель-Черкасский '!Q26+'м.р. Богатовский'!Q26</f>
        <v>119490.29999999999</v>
      </c>
      <c r="R26" s="24">
        <f>'г. Отрадный'!R26+'м.р.Кинель-Черкасский '!R26+'м.р. Богатовский'!R26</f>
        <v>15711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f>'г. Отрадный'!P27+'м.р.Кинель-Черкасский '!P27+'м.р. Богатовский'!P27</f>
        <v>1827</v>
      </c>
      <c r="Q27" s="24">
        <f>'г. Отрадный'!Q27+'м.р.Кинель-Черкасский '!Q27+'м.р. Богатовский'!Q27</f>
        <v>1383.8</v>
      </c>
      <c r="R27" s="24">
        <f>'г. Отрадный'!R27+'м.р.Кинель-Черкасский '!R27+'м.р. Богатовский'!R27</f>
        <v>1201.3000000000002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f>'г. Отрадный'!P28+'м.р.Кинель-Черкасский '!P28+'м.р. Богатовский'!P28</f>
        <v>44</v>
      </c>
      <c r="Q28" s="24">
        <f>'г. Отрадный'!Q28+'м.р.Кинель-Черкасский '!Q28+'м.р. Богатовский'!Q28</f>
        <v>0</v>
      </c>
      <c r="R28" s="24">
        <f>'г. Отрадный'!R28+'м.р.Кинель-Черкасский '!R28+'м.р. Богатовский'!R28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f>'г. Отрадный'!P29+'м.р.Кинель-Черкасский '!P29+'м.р. Богатовский'!P29</f>
        <v>8635.4</v>
      </c>
      <c r="Q29" s="24">
        <f>'г. Отрадный'!Q29+'м.р.Кинель-Черкасский '!Q29+'м.р. Богатовский'!Q29</f>
        <v>7561</v>
      </c>
      <c r="R29" s="24">
        <f>'г. Отрадный'!R29+'м.р.Кинель-Черкасский '!R29+'м.р. Богатовский'!R29</f>
        <v>7561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f>'г. Отрадный'!P30+'м.р.Кинель-Черкасский '!P30+'м.р. Богатовский'!P30</f>
        <v>284</v>
      </c>
      <c r="Q30" s="24">
        <f>'г. Отрадный'!Q30+'м.р.Кинель-Черкасский '!Q30+'м.р. Богатовский'!Q30</f>
        <v>284</v>
      </c>
      <c r="R30" s="24">
        <f>'г. Отрадный'!R30+'м.р.Кинель-Черкасский '!R30+'м.р. Богатовский'!R30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f>'г. Отрадный'!P31+'м.р.Кинель-Черкасский '!P31+'м.р. Богатовский'!P31</f>
        <v>15852.7</v>
      </c>
      <c r="Q31" s="24">
        <f>'г. Отрадный'!Q31+'м.р.Кинель-Черкасский '!Q31+'м.р. Богатовский'!Q31</f>
        <v>12283.6</v>
      </c>
      <c r="R31" s="24">
        <f>'г. Отрадный'!R31+'м.р.Кинель-Черкасский '!R31+'м.р. Богатовский'!R31</f>
        <v>2592.3000000000002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f>'г. Отрадный'!P32+'м.р.Кинель-Черкасский '!P32+'м.р. Богатовский'!P32</f>
        <v>102147</v>
      </c>
      <c r="Q32" s="24">
        <f>'г. Отрадный'!Q32+'м.р.Кинель-Черкасский '!Q32+'м.р. Богатовский'!Q32</f>
        <v>97977.900000000009</v>
      </c>
      <c r="R32" s="24">
        <f>'г. Отрадный'!R32+'м.р.Кинель-Черкасский '!R32+'м.р. Богатовский'!R32</f>
        <v>4356.3999999999996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f>'г. Отрадный'!P33+'м.р.Кинель-Черкасский '!P33+'м.р. Богатовский'!P33</f>
        <v>18858.5</v>
      </c>
      <c r="Q33" s="24">
        <f>'г. Отрадный'!Q33+'м.р.Кинель-Черкасский '!Q33+'м.р. Богатовский'!Q33</f>
        <v>18809.8</v>
      </c>
      <c r="R33" s="24">
        <f>'г. Отрадный'!R33+'м.р.Кинель-Черкасский '!R33+'м.р. Богатовский'!R33</f>
        <v>6333.3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f>'г. Отрадный'!P34+'м.р.Кинель-Черкасский '!P34+'м.р. Богатовский'!P34</f>
        <v>1005.5</v>
      </c>
      <c r="Q34" s="24">
        <f>'г. Отрадный'!Q34+'м.р.Кинель-Черкасский '!Q34+'м.р. Богатовский'!Q34</f>
        <v>881</v>
      </c>
      <c r="R34" s="24">
        <f>'г. Отрадный'!R34+'м.р.Кинель-Черкасский '!R34+'м.р. Богатовский'!R34</f>
        <v>638.4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'г. Отрадный'!P35+'м.р.Кинель-Черкасский '!P35+'м.р. Богатовский'!P35</f>
        <v>104941.5</v>
      </c>
      <c r="Q35" s="23">
        <f>'г. Отрадный'!Q35+'м.р.Кинель-Черкасский '!Q35+'м.р. Богатовский'!Q35</f>
        <v>67360.599999999991</v>
      </c>
      <c r="R35" s="23">
        <f>'г. Отрадный'!R35+'м.р.Кинель-Черкасский '!R35+'м.р. Богатовский'!R35</f>
        <v>27847.300000000003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f>'г. Отрадный'!P36+'м.р.Кинель-Черкасский '!P36+'м.р. Богатовский'!P36</f>
        <v>3813.1</v>
      </c>
      <c r="Q36" s="24">
        <f>'г. Отрадный'!Q36+'м.р.Кинель-Черкасский '!Q36+'м.р. Богатовский'!Q36</f>
        <v>1511.5</v>
      </c>
      <c r="R36" s="24">
        <f>'г. Отрадный'!R36+'м.р.Кинель-Черкасский '!R36+'м.р. Богатовский'!R36</f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f>'г. Отрадный'!P37+'м.р.Кинель-Черкасский '!P37+'м.р. Богатовский'!P37</f>
        <v>0</v>
      </c>
      <c r="Q37" s="24">
        <f>'г. Отрадный'!Q37+'м.р.Кинель-Черкасский '!Q37+'м.р. Богатовский'!Q37</f>
        <v>0</v>
      </c>
      <c r="R37" s="24">
        <f>'г. Отрадный'!R37+'м.р.Кинель-Черкасский '!R37+'м.р. Богатовский'!R37</f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f>'г. Отрадный'!P38+'м.р.Кинель-Черкасский '!P38+'м.р. Богатовский'!P38</f>
        <v>0</v>
      </c>
      <c r="Q38" s="24">
        <f>'г. Отрадный'!Q38+'м.р.Кинель-Черкасский '!Q38+'м.р. Богатовский'!Q38</f>
        <v>0</v>
      </c>
      <c r="R38" s="24">
        <f>'г. Отрадный'!R38+'м.р.Кинель-Черкасский '!R38+'м.р. Богатовский'!R38</f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f>'г. Отрадный'!P39+'м.р.Кинель-Черкасский '!P39+'м.р. Богатовский'!P39</f>
        <v>101128.40000000001</v>
      </c>
      <c r="Q39" s="24">
        <f>'г. Отрадный'!Q39+'м.р.Кинель-Черкасский '!Q39+'м.р. Богатовский'!Q39</f>
        <v>65849.099999999991</v>
      </c>
      <c r="R39" s="24">
        <f>'г. Отрадный'!R39+'м.р.Кинель-Черкасский '!R39+'м.р. Богатовский'!R39</f>
        <v>27847.300000000003</v>
      </c>
    </row>
    <row r="40" spans="1:18" ht="39" customHeight="1" x14ac:dyDescent="0.2">
      <c r="A40" s="7" t="s">
        <v>27</v>
      </c>
      <c r="O40" s="8">
        <v>20</v>
      </c>
      <c r="P40" s="24">
        <f>'г. Отрадный'!P40+'м.р.Кинель-Черкасский '!P40+'м.р. Богатовский'!P40</f>
        <v>30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V27" sqref="V27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724237.20000000007</v>
      </c>
      <c r="Q21" s="23">
        <f t="shared" ref="Q21:R21" si="0">Q22+Q26+Q33+Q34</f>
        <v>712320.10000000009</v>
      </c>
      <c r="R21" s="23">
        <f t="shared" si="0"/>
        <v>576123.6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649021.80000000005</v>
      </c>
      <c r="Q22" s="23">
        <f t="shared" ref="Q22:R22" si="1">Q23+Q24+Q25</f>
        <v>646055.80000000005</v>
      </c>
      <c r="R22" s="23">
        <f t="shared" si="1"/>
        <v>560765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8">
        <v>498565.2</v>
      </c>
      <c r="Q23" s="28">
        <v>496293.5</v>
      </c>
      <c r="R23" s="28">
        <v>431118.3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8">
        <v>19.2</v>
      </c>
      <c r="Q24" s="28">
        <v>7.4</v>
      </c>
      <c r="R24" s="28">
        <v>7.4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8">
        <v>150437.4</v>
      </c>
      <c r="Q25" s="28">
        <v>149754.9</v>
      </c>
      <c r="R25" s="28">
        <v>129639.3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9">
        <f t="shared" ref="P26:R26" si="2">P27+P28+P29+P30+P31+P32</f>
        <v>67805.899999999994</v>
      </c>
      <c r="Q26" s="29">
        <f t="shared" si="2"/>
        <v>59028</v>
      </c>
      <c r="R26" s="29">
        <f t="shared" si="2"/>
        <v>11945.5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8">
        <v>1151.7</v>
      </c>
      <c r="Q27" s="28">
        <v>777.5</v>
      </c>
      <c r="R27" s="28">
        <v>699.5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8">
        <v>44</v>
      </c>
      <c r="Q28" s="28"/>
      <c r="R28" s="28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8">
        <v>8635.4</v>
      </c>
      <c r="Q29" s="28">
        <v>7561</v>
      </c>
      <c r="R29" s="28">
        <v>7561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8"/>
      <c r="Q30" s="28"/>
      <c r="R30" s="28"/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8">
        <v>9051.6</v>
      </c>
      <c r="Q31" s="28">
        <v>5511.6</v>
      </c>
      <c r="R31" s="28">
        <v>1917.2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8">
        <v>48923.199999999997</v>
      </c>
      <c r="Q32" s="28">
        <v>45177.9</v>
      </c>
      <c r="R32" s="28">
        <v>1767.8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8">
        <v>6625.7</v>
      </c>
      <c r="Q33" s="28">
        <v>6577</v>
      </c>
      <c r="R33" s="28">
        <v>2784.7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8">
        <v>783.8</v>
      </c>
      <c r="Q34" s="28">
        <v>659.3</v>
      </c>
      <c r="R34" s="28">
        <v>628.4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9">
        <f t="shared" ref="P35:R35" si="3">P36+P37+P38+P39</f>
        <v>50349.9</v>
      </c>
      <c r="Q35" s="29">
        <f t="shared" si="3"/>
        <v>33388.400000000001</v>
      </c>
      <c r="R35" s="29">
        <f t="shared" si="3"/>
        <v>15661.5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8">
        <v>3231.1</v>
      </c>
      <c r="Q36" s="28">
        <v>1148.9000000000001</v>
      </c>
      <c r="R36" s="28"/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8"/>
      <c r="Q37" s="28"/>
      <c r="R37" s="28"/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8"/>
      <c r="Q38" s="28"/>
      <c r="R38" s="28"/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8">
        <v>47118.8</v>
      </c>
      <c r="Q39" s="28">
        <v>32239.5</v>
      </c>
      <c r="R39" s="28">
        <v>15661.5</v>
      </c>
    </row>
    <row r="40" spans="1:18" ht="39" customHeight="1" x14ac:dyDescent="0.25">
      <c r="A40" s="7" t="s">
        <v>27</v>
      </c>
      <c r="O40" s="8">
        <v>20</v>
      </c>
      <c r="P40" s="30">
        <v>7</v>
      </c>
      <c r="Q40" s="31"/>
      <c r="R40" s="31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">
      <formula1>IF(AND(INT(P21*10)=P21*10,P21&gt;=0),TRUE,FALSE)</formula1>
    </dataValidation>
    <dataValidation type="custom" allowBlank="1" showInputMessage="1" showErrorMessage="1" prompt="Ошибка ввода - Попытка ввести: данные отличные от числовых; отрицательное число; более одного знака после запятой" sqref="P23:R39">
      <formula1>IF(AND(INT(P23*10)=P23*10,P23&gt;=0),TRUE,FALSE)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V28" sqref="V28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840324.60000000009</v>
      </c>
      <c r="Q21" s="23">
        <f t="shared" ref="Q21:R21" si="0">Q22+Q26+Q33+Q34</f>
        <v>838988.50000000012</v>
      </c>
      <c r="R21" s="23">
        <f t="shared" si="0"/>
        <v>664144.70000000007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784231.90000000014</v>
      </c>
      <c r="Q22" s="23">
        <f t="shared" ref="Q22:R22" si="1">Q23+Q24+Q25</f>
        <v>783358.00000000012</v>
      </c>
      <c r="R22" s="23">
        <f t="shared" si="1"/>
        <v>658718.5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8">
        <v>602279.4</v>
      </c>
      <c r="Q23" s="28">
        <v>601652.80000000005</v>
      </c>
      <c r="R23" s="28">
        <v>506095.5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8">
        <v>16.8</v>
      </c>
      <c r="Q24" s="28">
        <v>16.8</v>
      </c>
      <c r="R24" s="28">
        <v>16.8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8">
        <v>181935.7</v>
      </c>
      <c r="Q25" s="28">
        <v>181688.4</v>
      </c>
      <c r="R25" s="28">
        <v>152606.20000000001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9">
        <f t="shared" ref="P26:R26" si="2">P27+P28+P29+P30+P31+P32</f>
        <v>45686.100000000006</v>
      </c>
      <c r="Q26" s="29">
        <f t="shared" si="2"/>
        <v>45223.899999999994</v>
      </c>
      <c r="R26" s="29">
        <f t="shared" si="2"/>
        <v>2831.3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8">
        <v>505.7</v>
      </c>
      <c r="Q27" s="28">
        <v>436.7</v>
      </c>
      <c r="R27" s="28">
        <v>338.4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8"/>
      <c r="Q28" s="28"/>
      <c r="R28" s="28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8"/>
      <c r="Q29" s="28"/>
      <c r="R29" s="28"/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8">
        <v>284</v>
      </c>
      <c r="Q30" s="28">
        <v>284</v>
      </c>
      <c r="R30" s="28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8">
        <v>4215.1000000000004</v>
      </c>
      <c r="Q31" s="28">
        <v>4186</v>
      </c>
      <c r="R31" s="28">
        <v>559.70000000000005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8">
        <v>40681.300000000003</v>
      </c>
      <c r="Q32" s="28">
        <v>40317.199999999997</v>
      </c>
      <c r="R32" s="28">
        <v>1933.2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8">
        <v>10239.5</v>
      </c>
      <c r="Q33" s="28">
        <v>10239.5</v>
      </c>
      <c r="R33" s="28">
        <v>2587.9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8">
        <v>167.1</v>
      </c>
      <c r="Q34" s="28">
        <v>167.1</v>
      </c>
      <c r="R34" s="28">
        <v>7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9">
        <f t="shared" ref="P35:R35" si="3">P36+P37+P38+P39</f>
        <v>40205.4</v>
      </c>
      <c r="Q35" s="29">
        <f t="shared" si="3"/>
        <v>24983.3</v>
      </c>
      <c r="R35" s="29">
        <f t="shared" si="3"/>
        <v>9361.4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8">
        <v>482</v>
      </c>
      <c r="Q36" s="28">
        <v>262.60000000000002</v>
      </c>
      <c r="R36" s="28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8"/>
      <c r="Q37" s="28"/>
      <c r="R37" s="28"/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8"/>
      <c r="Q38" s="28"/>
      <c r="R38" s="28"/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8">
        <v>39723.4</v>
      </c>
      <c r="Q39" s="28">
        <v>24720.7</v>
      </c>
      <c r="R39" s="28">
        <v>9361.4</v>
      </c>
    </row>
    <row r="40" spans="1:18" ht="39" customHeight="1" x14ac:dyDescent="0.25">
      <c r="A40" s="7" t="s">
        <v>27</v>
      </c>
      <c r="O40" s="8">
        <v>20</v>
      </c>
      <c r="P40" s="30">
        <v>13</v>
      </c>
      <c r="Q40" s="31"/>
      <c r="R40" s="31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">
      <formula1>IF(AND(INT(P21*10)=P21*10,P21&gt;=0),TRUE,FALSE)</formula1>
    </dataValidation>
    <dataValidation type="custom" allowBlank="1" showInputMessage="1" showErrorMessage="1" prompt="Ошибка ввода - Попытка ввести: данные отличные от числовых; отрицательное число; более одного знака после запятой" sqref="P23:R39">
      <formula1>IF(AND(INT(P23*10)=P23*10,P23&gt;=0),TRUE,FALSE)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W29" sqref="W29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307071.89999999997</v>
      </c>
      <c r="Q21" s="23">
        <f t="shared" ref="Q21:R21" si="0">Q22+Q26+Q33+Q34</f>
        <v>306949.10000000003</v>
      </c>
      <c r="R21" s="23">
        <f t="shared" si="0"/>
        <v>245282.5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289725.90000000002</v>
      </c>
      <c r="Q22" s="23">
        <f t="shared" ref="Q22:R22" si="1">Q23+Q24+Q25</f>
        <v>289662.80000000005</v>
      </c>
      <c r="R22" s="23">
        <f t="shared" si="1"/>
        <v>243384.59999999998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8">
        <v>222775.6</v>
      </c>
      <c r="Q23" s="28">
        <v>222727.2</v>
      </c>
      <c r="R23" s="28">
        <v>187369.9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8">
        <v>8</v>
      </c>
      <c r="Q24" s="28">
        <v>8</v>
      </c>
      <c r="R24" s="28">
        <v>8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8">
        <v>66942.3</v>
      </c>
      <c r="Q25" s="28">
        <v>66927.600000000006</v>
      </c>
      <c r="R25" s="28">
        <v>56006.7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9">
        <f t="shared" ref="P26:R26" si="2">P27+P28+P29+P30+P31+P32</f>
        <v>15298.1</v>
      </c>
      <c r="Q26" s="29">
        <f t="shared" si="2"/>
        <v>15238.4</v>
      </c>
      <c r="R26" s="29">
        <f t="shared" si="2"/>
        <v>934.2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8">
        <v>169.6</v>
      </c>
      <c r="Q27" s="28">
        <v>169.6</v>
      </c>
      <c r="R27" s="28">
        <v>163.4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8"/>
      <c r="Q28" s="28"/>
      <c r="R28" s="28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8"/>
      <c r="Q29" s="28"/>
      <c r="R29" s="28"/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8"/>
      <c r="Q30" s="28"/>
      <c r="R30" s="28"/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8">
        <v>2586</v>
      </c>
      <c r="Q31" s="28">
        <v>2586</v>
      </c>
      <c r="R31" s="28">
        <v>115.4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8">
        <v>12542.5</v>
      </c>
      <c r="Q32" s="28">
        <v>12482.8</v>
      </c>
      <c r="R32" s="28">
        <v>655.4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8">
        <v>1993.3</v>
      </c>
      <c r="Q33" s="28">
        <v>1993.3</v>
      </c>
      <c r="R33" s="28">
        <v>960.7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8">
        <v>54.6</v>
      </c>
      <c r="Q34" s="28">
        <v>54.6</v>
      </c>
      <c r="R34" s="28">
        <v>3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9">
        <f t="shared" ref="P35:R35" si="3">P36+P37+P38+P39</f>
        <v>14386.2</v>
      </c>
      <c r="Q35" s="29">
        <f t="shared" si="3"/>
        <v>8988.9</v>
      </c>
      <c r="R35" s="29">
        <f t="shared" si="3"/>
        <v>2824.4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8">
        <v>100</v>
      </c>
      <c r="Q36" s="28">
        <v>100</v>
      </c>
      <c r="R36" s="28"/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8"/>
      <c r="Q37" s="28"/>
      <c r="R37" s="28"/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8"/>
      <c r="Q38" s="28"/>
      <c r="R38" s="28"/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8">
        <v>14286.2</v>
      </c>
      <c r="Q39" s="28">
        <v>8888.9</v>
      </c>
      <c r="R39" s="28">
        <v>2824.4</v>
      </c>
    </row>
    <row r="40" spans="1:18" ht="39" customHeight="1" x14ac:dyDescent="0.25">
      <c r="A40" s="7" t="s">
        <v>27</v>
      </c>
      <c r="O40" s="8">
        <v>20</v>
      </c>
      <c r="P40" s="30">
        <v>10</v>
      </c>
      <c r="Q40" s="31"/>
      <c r="R40" s="31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">
      <formula1>IF(AND(INT(P21*10)=P21*10,P21&gt;=0),TRUE,FALSE)</formula1>
    </dataValidation>
    <dataValidation type="custom" allowBlank="1" showInputMessage="1" showErrorMessage="1" prompt="Ошибка ввода - Попытка ввести: данные отличные от числовых; отрицательное число; более одного знака после запятой" sqref="P23:R39">
      <formula1>IF(AND(INT(P23*10)=P23*10,P23&gt;=0),TRUE,FALSE)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P40" sqref="P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'м.р. Сергиевский'!P21+'м.р. Челно-Вершинский'!P21+'м.р. Шенталинский'!P21</f>
        <v>1372889.3000000003</v>
      </c>
      <c r="Q21" s="23">
        <f>'м.р. Сергиевский'!Q21+'м.р. Челно-Вершинский'!Q21+'м.р. Шенталинский'!Q21</f>
        <v>1371919.9000000001</v>
      </c>
      <c r="R21" s="23">
        <f>'м.р. Сергиевский'!R21+'м.р. Челно-Вершинский'!R21+'м.р. Шенталинский'!R21</f>
        <v>1099402.5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'м.р. Сергиевский'!P22+'м.р. Челно-Вершинский'!P22+'м.р. Шенталинский'!P22</f>
        <v>1290491.6000000001</v>
      </c>
      <c r="Q22" s="23">
        <f>'м.р. Сергиевский'!Q22+'м.р. Челно-Вершинский'!Q22+'м.р. Шенталинский'!Q22</f>
        <v>1290491.6000000001</v>
      </c>
      <c r="R22" s="23">
        <f>'м.р. Сергиевский'!R22+'м.р. Челно-Вершинский'!R22+'м.р. Шенталинский'!R22</f>
        <v>1090521.6000000001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f>'м.р. Сергиевский'!P23+'м.р. Челно-Вершинский'!P23+'м.р. Шенталинский'!P23</f>
        <v>991154.10000000009</v>
      </c>
      <c r="Q23" s="24">
        <f>'м.р. Сергиевский'!Q23+'м.р. Челно-Вершинский'!Q23+'м.р. Шенталинский'!Q23</f>
        <v>991154.10000000009</v>
      </c>
      <c r="R23" s="24">
        <f>'м.р. Сергиевский'!R23+'м.р. Челно-Вершинский'!R23+'м.р. Шенталинский'!R23</f>
        <v>837613.3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f>'м.р. Сергиевский'!P24+'м.р. Челно-Вершинский'!P24+'м.р. Шенталинский'!P24</f>
        <v>2.4</v>
      </c>
      <c r="Q24" s="24">
        <f>'м.р. Сергиевский'!Q24+'м.р. Челно-Вершинский'!Q24+'м.р. Шенталинский'!Q24</f>
        <v>2.4</v>
      </c>
      <c r="R24" s="24">
        <f>'м.р. Сергиевский'!R24+'м.р. Челно-Вершинский'!R24+'м.р. Шенталинский'!R24</f>
        <v>2.4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f>'м.р. Сергиевский'!P25+'м.р. Челно-Вершинский'!P25+'м.р. Шенталинский'!P25</f>
        <v>299335.10000000003</v>
      </c>
      <c r="Q25" s="24">
        <f>'м.р. Сергиевский'!Q25+'м.р. Челно-Вершинский'!Q25+'м.р. Шенталинский'!Q25</f>
        <v>299335.10000000003</v>
      </c>
      <c r="R25" s="24">
        <f>'м.р. Сергиевский'!R25+'м.р. Челно-Вершинский'!R25+'м.р. Шенталинский'!R25</f>
        <v>252905.89999999997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'м.р. Сергиевский'!P26+'м.р. Челно-Вершинский'!P26+'м.р. Шенталинский'!P26</f>
        <v>75519.399999999994</v>
      </c>
      <c r="Q26" s="23">
        <f>'м.р. Сергиевский'!Q26+'м.р. Челно-Вершинский'!Q26+'м.р. Шенталинский'!Q26</f>
        <v>74551.899999999994</v>
      </c>
      <c r="R26" s="23">
        <f>'м.р. Сергиевский'!R26+'м.р. Челно-Вершинский'!R26+'м.р. Шенталинский'!R26</f>
        <v>5088.3999999999996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f>'м.р. Сергиевский'!P27+'м.р. Челно-Вершинский'!P27+'м.р. Шенталинский'!P27</f>
        <v>2037.8</v>
      </c>
      <c r="Q27" s="24">
        <f>'м.р. Сергиевский'!Q27+'м.р. Челно-Вершинский'!Q27+'м.р. Шенталинский'!Q27</f>
        <v>2015.5</v>
      </c>
      <c r="R27" s="24">
        <f>'м.р. Сергиевский'!R27+'м.р. Челно-Вершинский'!R27+'м.р. Шенталинский'!R27</f>
        <v>747.69999999999993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f>'м.р. Сергиевский'!P28+'м.р. Челно-Вершинский'!P28+'м.р. Шенталинский'!P28</f>
        <v>150</v>
      </c>
      <c r="Q28" s="24">
        <f>'м.р. Сергиевский'!Q28+'м.р. Челно-Вершинский'!Q28+'м.р. Шенталинский'!Q28</f>
        <v>150</v>
      </c>
      <c r="R28" s="24">
        <f>'м.р. Сергиевский'!R28+'м.р. Челно-Вершинский'!R28+'м.р. Шенталинский'!R28</f>
        <v>150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f>'м.р. Сергиевский'!P29+'м.р. Челно-Вершинский'!P29+'м.р. Шенталинский'!P29</f>
        <v>0</v>
      </c>
      <c r="Q29" s="24">
        <f>'м.р. Сергиевский'!Q29+'м.р. Челно-Вершинский'!Q29+'м.р. Шенталинский'!Q29</f>
        <v>0</v>
      </c>
      <c r="R29" s="24">
        <f>'м.р. Сергиевский'!R29+'м.р. Челно-Вершинский'!R29+'м.р. Шенталинский'!R29</f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f>'м.р. Сергиевский'!P30+'м.р. Челно-Вершинский'!P30+'м.р. Шенталинский'!P30</f>
        <v>665.5</v>
      </c>
      <c r="Q30" s="24">
        <f>'м.р. Сергиевский'!Q30+'м.р. Челно-Вершинский'!Q30+'м.р. Шенталинский'!Q30</f>
        <v>665.5</v>
      </c>
      <c r="R30" s="24">
        <f>'м.р. Сергиевский'!R30+'м.р. Челно-Вершинский'!R30+'м.р. Шенталинский'!R30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f>'м.р. Сергиевский'!P31+'м.р. Челно-Вершинский'!P31+'м.р. Шенталинский'!P31</f>
        <v>9083.1</v>
      </c>
      <c r="Q31" s="24">
        <f>'м.р. Сергиевский'!Q31+'м.р. Челно-Вершинский'!Q31+'м.р. Шенталинский'!Q31</f>
        <v>9007.7999999999993</v>
      </c>
      <c r="R31" s="24">
        <f>'м.р. Сергиевский'!R31+'м.р. Челно-Вершинский'!R31+'м.р. Шенталинский'!R31</f>
        <v>769.7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f>'м.р. Сергиевский'!P32+'м.р. Челно-Вершинский'!P32+'м.р. Шенталинский'!P32</f>
        <v>63582.999999999993</v>
      </c>
      <c r="Q32" s="24">
        <f>'м.р. Сергиевский'!Q32+'м.р. Челно-Вершинский'!Q32+'м.р. Шенталинский'!Q32</f>
        <v>62713.100000000006</v>
      </c>
      <c r="R32" s="24">
        <f>'м.р. Сергиевский'!R32+'м.р. Челно-Вершинский'!R32+'м.р. Шенталинский'!R32</f>
        <v>3421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f>'м.р. Сергиевский'!P33+'м.р. Челно-Вершинский'!P33+'м.р. Шенталинский'!P33</f>
        <v>6612.5999999999995</v>
      </c>
      <c r="Q33" s="24">
        <f>'м.р. Сергиевский'!Q33+'м.р. Челно-Вершинский'!Q33+'м.р. Шенталинский'!Q33</f>
        <v>6612.5999999999995</v>
      </c>
      <c r="R33" s="24">
        <f>'м.р. Сергиевский'!R33+'м.р. Челно-Вершинский'!R33+'м.р. Шенталинский'!R33</f>
        <v>3782.4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f>'м.р. Сергиевский'!P34+'м.р. Челно-Вершинский'!P34+'м.р. Шенталинский'!P34</f>
        <v>265.7</v>
      </c>
      <c r="Q34" s="24">
        <f>'м.р. Сергиевский'!Q34+'м.р. Челно-Вершинский'!Q34+'м.р. Шенталинский'!Q34</f>
        <v>263.8</v>
      </c>
      <c r="R34" s="24">
        <f>'м.р. Сергиевский'!R34+'м.р. Челно-Вершинский'!R34+'м.р. Шенталинский'!R34</f>
        <v>10.1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'м.р. Сергиевский'!P35+'м.р. Челно-Вершинский'!P35+'м.р. Шенталинский'!P35</f>
        <v>64190.7</v>
      </c>
      <c r="Q35" s="23">
        <f>'м.р. Сергиевский'!Q35+'м.р. Челно-Вершинский'!Q35+'м.р. Шенталинский'!Q35</f>
        <v>43722.8</v>
      </c>
      <c r="R35" s="23">
        <f>'м.р. Сергиевский'!R35+'м.р. Челно-Вершинский'!R35+'м.р. Шенталинский'!R35</f>
        <v>16973.3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f>'м.р. Сергиевский'!P36+'м.р. Челно-Вершинский'!P36+'м.р. Шенталинский'!P36</f>
        <v>926.9</v>
      </c>
      <c r="Q36" s="24">
        <f>'м.р. Сергиевский'!Q36+'м.р. Челно-Вершинский'!Q36+'м.р. Шенталинский'!Q36</f>
        <v>486.7</v>
      </c>
      <c r="R36" s="24">
        <f>'м.р. Сергиевский'!R36+'м.р. Челно-Вершинский'!R36+'м.р. Шенталинский'!R36</f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f>'м.р. Сергиевский'!P37+'м.р. Челно-Вершинский'!P37+'м.р. Шенталинский'!P37</f>
        <v>0</v>
      </c>
      <c r="Q37" s="24">
        <f>'м.р. Сергиевский'!Q37+'м.р. Челно-Вершинский'!Q37+'м.р. Шенталинский'!Q37</f>
        <v>0</v>
      </c>
      <c r="R37" s="24">
        <f>'м.р. Сергиевский'!R37+'м.р. Челно-Вершинский'!R37+'м.р. Шенталинский'!R37</f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f>'м.р. Сергиевский'!P38+'м.р. Челно-Вершинский'!P38+'м.р. Шенталинский'!P38</f>
        <v>0</v>
      </c>
      <c r="Q38" s="24">
        <f>'м.р. Сергиевский'!Q38+'м.р. Челно-Вершинский'!Q38+'м.р. Шенталинский'!Q38</f>
        <v>0</v>
      </c>
      <c r="R38" s="24">
        <f>'м.р. Сергиевский'!R38+'м.р. Челно-Вершинский'!R38+'м.р. Шенталинский'!R38</f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f>'м.р. Сергиевский'!P39+'м.р. Челно-Вершинский'!P39+'м.р. Шенталинский'!P39</f>
        <v>63263.8</v>
      </c>
      <c r="Q39" s="24">
        <f>'м.р. Сергиевский'!Q39+'м.р. Челно-Вершинский'!Q39+'м.р. Шенталинский'!Q39</f>
        <v>43236.1</v>
      </c>
      <c r="R39" s="24">
        <f>'м.р. Сергиевский'!R39+'м.р. Челно-Вершинский'!R39+'м.р. Шенталинский'!R39</f>
        <v>16973.3</v>
      </c>
    </row>
    <row r="40" spans="1:18" ht="39" customHeight="1" x14ac:dyDescent="0.2">
      <c r="A40" s="7" t="s">
        <v>27</v>
      </c>
      <c r="O40" s="8">
        <v>20</v>
      </c>
      <c r="P40" s="27">
        <f>'м.р. Сергиевский'!P40+'м.р. Челно-Вершинский'!P40+'м.р. Шенталинский'!P40</f>
        <v>36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X39" sqref="X39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793238.40000000014</v>
      </c>
      <c r="Q21" s="23">
        <f t="shared" ref="Q21:R21" si="0">Q22+Q26+Q33+Q34</f>
        <v>792658.70000000007</v>
      </c>
      <c r="R21" s="23">
        <f t="shared" si="0"/>
        <v>640027.30000000005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742790.10000000009</v>
      </c>
      <c r="Q22" s="23">
        <f t="shared" ref="Q22:R22" si="1">Q23+Q24+Q25</f>
        <v>742790.10000000009</v>
      </c>
      <c r="R22" s="23">
        <f t="shared" si="1"/>
        <v>635234.70000000007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570391</v>
      </c>
      <c r="Q23" s="24">
        <v>570391</v>
      </c>
      <c r="R23" s="24">
        <v>487866.9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2.4</v>
      </c>
      <c r="Q24" s="24">
        <v>2.4</v>
      </c>
      <c r="R24" s="24">
        <v>2.4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172396.7</v>
      </c>
      <c r="Q25" s="24">
        <v>172396.7</v>
      </c>
      <c r="R25" s="24">
        <v>147365.4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46256.799999999996</v>
      </c>
      <c r="Q26" s="23">
        <f t="shared" ref="Q26:R26" si="2">Q27+Q28+Q29+Q30+Q31+Q32</f>
        <v>45679</v>
      </c>
      <c r="R26" s="23">
        <f t="shared" si="2"/>
        <v>2507.6999999999998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789.1</v>
      </c>
      <c r="Q27" s="24">
        <v>769</v>
      </c>
      <c r="R27" s="24">
        <v>387.1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0</v>
      </c>
      <c r="Q28" s="24">
        <v>0</v>
      </c>
      <c r="R28" s="24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0</v>
      </c>
      <c r="Q29" s="24">
        <v>0</v>
      </c>
      <c r="R29" s="24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522.20000000000005</v>
      </c>
      <c r="Q30" s="24">
        <v>522.20000000000005</v>
      </c>
      <c r="R30" s="24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4315.8</v>
      </c>
      <c r="Q31" s="24">
        <v>4315.5</v>
      </c>
      <c r="R31" s="24">
        <v>402.6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40629.699999999997</v>
      </c>
      <c r="Q32" s="24">
        <v>40072.300000000003</v>
      </c>
      <c r="R32" s="24">
        <v>1718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4065.1</v>
      </c>
      <c r="Q33" s="24">
        <v>4065.1</v>
      </c>
      <c r="R33" s="24">
        <v>2283.9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126.4</v>
      </c>
      <c r="Q34" s="24">
        <v>124.5</v>
      </c>
      <c r="R34" s="24">
        <v>1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38528.6</v>
      </c>
      <c r="Q35" s="23">
        <f t="shared" ref="Q35:R35" si="3">Q36+Q37+Q38+Q39</f>
        <v>22979.599999999999</v>
      </c>
      <c r="R35" s="23">
        <f t="shared" si="3"/>
        <v>9393.2999999999993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747.2</v>
      </c>
      <c r="Q36" s="24">
        <v>343.5</v>
      </c>
      <c r="R36" s="24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v>0</v>
      </c>
      <c r="Q37" s="24">
        <v>0</v>
      </c>
      <c r="R37" s="24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v>0</v>
      </c>
      <c r="Q38" s="24">
        <v>0</v>
      </c>
      <c r="R38" s="24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37781.4</v>
      </c>
      <c r="Q39" s="24">
        <v>22636.1</v>
      </c>
      <c r="R39" s="24">
        <v>9393.2999999999993</v>
      </c>
    </row>
    <row r="40" spans="1:18" ht="39" customHeight="1" x14ac:dyDescent="0.25">
      <c r="A40" s="7" t="s">
        <v>27</v>
      </c>
      <c r="O40" s="8">
        <v>20</v>
      </c>
      <c r="P40" s="21">
        <v>15</v>
      </c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W33" sqref="W33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288118.49999999994</v>
      </c>
      <c r="Q21" s="23">
        <f t="shared" ref="Q21:R21" si="0">Q22+Q26+Q33+Q34</f>
        <v>288004.09999999998</v>
      </c>
      <c r="R21" s="23">
        <f t="shared" si="0"/>
        <v>231168.50000000003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273639.3</v>
      </c>
      <c r="Q22" s="23">
        <f t="shared" ref="Q22:R22" si="1">Q23+Q24+Q25</f>
        <v>273639.3</v>
      </c>
      <c r="R22" s="23">
        <f t="shared" si="1"/>
        <v>228880.2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210213.3</v>
      </c>
      <c r="Q23" s="24">
        <v>210213.3</v>
      </c>
      <c r="R23" s="24">
        <v>175776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0</v>
      </c>
      <c r="Q24" s="24">
        <v>0</v>
      </c>
      <c r="R24" s="24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63426</v>
      </c>
      <c r="Q25" s="24">
        <v>63426</v>
      </c>
      <c r="R25" s="24">
        <v>53104.2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12866.1</v>
      </c>
      <c r="Q26" s="23">
        <f t="shared" ref="Q26:R26" si="2">Q27+Q28+Q29+Q30+Q31+Q32</f>
        <v>12751.7</v>
      </c>
      <c r="R26" s="23">
        <f t="shared" si="2"/>
        <v>1555.6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538</v>
      </c>
      <c r="Q27" s="24">
        <v>538</v>
      </c>
      <c r="R27" s="24">
        <v>196.7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150</v>
      </c>
      <c r="Q28" s="24">
        <v>150</v>
      </c>
      <c r="R28" s="24">
        <v>150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0</v>
      </c>
      <c r="Q29" s="24">
        <v>0</v>
      </c>
      <c r="R29" s="24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0</v>
      </c>
      <c r="Q30" s="24">
        <v>0</v>
      </c>
      <c r="R30" s="24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1400.9</v>
      </c>
      <c r="Q31" s="24">
        <v>1337.7</v>
      </c>
      <c r="R31" s="24">
        <v>258.8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10777.2</v>
      </c>
      <c r="Q32" s="24">
        <v>10726</v>
      </c>
      <c r="R32" s="24">
        <v>950.1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1541.3</v>
      </c>
      <c r="Q33" s="24">
        <v>1541.3</v>
      </c>
      <c r="R33" s="24">
        <v>723.6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71.8</v>
      </c>
      <c r="Q34" s="24">
        <v>71.8</v>
      </c>
      <c r="R34" s="24">
        <v>9.1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14677.5</v>
      </c>
      <c r="Q35" s="23">
        <f t="shared" ref="Q35:R35" si="3">Q36+Q37+Q38+Q39</f>
        <v>11912.4</v>
      </c>
      <c r="R35" s="23">
        <f t="shared" si="3"/>
        <v>5637.2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77.900000000000006</v>
      </c>
      <c r="Q36" s="24">
        <v>77.900000000000006</v>
      </c>
      <c r="R36" s="24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v>0</v>
      </c>
      <c r="Q37" s="24">
        <v>0</v>
      </c>
      <c r="R37" s="24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v>0</v>
      </c>
      <c r="Q38" s="24">
        <v>0</v>
      </c>
      <c r="R38" s="24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14599.6</v>
      </c>
      <c r="Q39" s="24">
        <v>11834.5</v>
      </c>
      <c r="R39" s="24">
        <v>5637.2</v>
      </c>
    </row>
    <row r="40" spans="1:18" ht="39" customHeight="1" x14ac:dyDescent="0.25">
      <c r="A40" s="7" t="s">
        <v>27</v>
      </c>
      <c r="O40" s="8">
        <v>20</v>
      </c>
      <c r="P40" s="21">
        <v>9</v>
      </c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AB32" sqref="AB32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291532.40000000002</v>
      </c>
      <c r="Q21" s="23">
        <f t="shared" ref="Q21:R21" si="0">Q22+Q26+Q33+Q34</f>
        <v>291257.10000000003</v>
      </c>
      <c r="R21" s="23">
        <f t="shared" si="0"/>
        <v>228206.7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274062.2</v>
      </c>
      <c r="Q22" s="23">
        <f t="shared" ref="Q22:R22" si="1">Q23+Q24+Q25</f>
        <v>274062.2</v>
      </c>
      <c r="R22" s="23">
        <f t="shared" si="1"/>
        <v>226406.7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210549.8</v>
      </c>
      <c r="Q23" s="24">
        <v>210549.8</v>
      </c>
      <c r="R23" s="24">
        <v>173970.4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0</v>
      </c>
      <c r="Q24" s="24">
        <v>0</v>
      </c>
      <c r="R24" s="24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63512.4</v>
      </c>
      <c r="Q25" s="24">
        <v>63512.4</v>
      </c>
      <c r="R25" s="24">
        <v>52436.3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16396.5</v>
      </c>
      <c r="Q26" s="23">
        <f t="shared" ref="Q26:R26" si="2">Q27+Q28+Q29+Q30+Q31+Q32</f>
        <v>16121.199999999999</v>
      </c>
      <c r="R26" s="23">
        <f t="shared" si="2"/>
        <v>1025.0999999999999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710.7</v>
      </c>
      <c r="Q27" s="24">
        <v>708.5</v>
      </c>
      <c r="R27" s="24">
        <v>163.9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0</v>
      </c>
      <c r="Q28" s="24">
        <v>0</v>
      </c>
      <c r="R28" s="24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0</v>
      </c>
      <c r="Q29" s="24">
        <v>0</v>
      </c>
      <c r="R29" s="24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143.30000000000001</v>
      </c>
      <c r="Q30" s="24">
        <v>143.30000000000001</v>
      </c>
      <c r="R30" s="24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3366.4</v>
      </c>
      <c r="Q31" s="24">
        <v>3354.6</v>
      </c>
      <c r="R31" s="24">
        <v>108.3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12176.1</v>
      </c>
      <c r="Q32" s="24">
        <v>11914.8</v>
      </c>
      <c r="R32" s="24">
        <v>752.9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1006.2</v>
      </c>
      <c r="Q33" s="24">
        <v>1006.2</v>
      </c>
      <c r="R33" s="24">
        <v>774.9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67.5</v>
      </c>
      <c r="Q34" s="24">
        <v>67.5</v>
      </c>
      <c r="R34" s="24">
        <v>0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10984.599999999999</v>
      </c>
      <c r="Q35" s="23">
        <f t="shared" ref="Q35:R35" si="3">Q36+Q37+Q38+Q39</f>
        <v>8830.7999999999993</v>
      </c>
      <c r="R35" s="23">
        <f t="shared" si="3"/>
        <v>1942.8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101.8</v>
      </c>
      <c r="Q36" s="24">
        <v>65.3</v>
      </c>
      <c r="R36" s="24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v>0</v>
      </c>
      <c r="Q37" s="24">
        <v>0</v>
      </c>
      <c r="R37" s="24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v>0</v>
      </c>
      <c r="Q38" s="24">
        <v>0</v>
      </c>
      <c r="R38" s="24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10882.8</v>
      </c>
      <c r="Q39" s="24">
        <v>8765.5</v>
      </c>
      <c r="R39" s="24">
        <v>1942.8</v>
      </c>
    </row>
    <row r="40" spans="1:18" ht="39" customHeight="1" x14ac:dyDescent="0.25">
      <c r="A40" s="7" t="s">
        <v>27</v>
      </c>
      <c r="O40" s="8">
        <v>20</v>
      </c>
      <c r="P40" s="21">
        <v>12</v>
      </c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W30" sqref="W3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'м.р. Исаклинский'!P21+'м.р. Камышлинский'!P21+'м.р. Клявлинский'!P21+'м.р. Похвистневский'!P21+'г. Похвистнево'!P21</f>
        <v>1745457.7</v>
      </c>
      <c r="Q21" s="23">
        <f>'м.р. Исаклинский'!Q21+'м.р. Камышлинский'!Q21+'м.р. Клявлинский'!Q21+'м.р. Похвистневский'!Q21+'г. Похвистнево'!Q21</f>
        <v>1735941.2999999998</v>
      </c>
      <c r="R21" s="23">
        <f>'м.р. Исаклинский'!R21+'м.р. Камышлинский'!R21+'м.р. Клявлинский'!R21+'м.р. Похвистневский'!R21+'г. Похвистнево'!R21</f>
        <v>1383901.5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'м.р. Исаклинский'!P22+'м.р. Камышлинский'!P22+'м.р. Клявлинский'!P22+'м.р. Похвистневский'!P22+'г. Похвистнево'!P22</f>
        <v>1633484.2</v>
      </c>
      <c r="Q22" s="23">
        <f>'м.р. Исаклинский'!Q22+'м.р. Камышлинский'!Q22+'м.р. Клявлинский'!Q22+'м.р. Похвистневский'!Q22+'г. Похвистнево'!Q22</f>
        <v>1630177.5</v>
      </c>
      <c r="R22" s="23">
        <f>'м.р. Исаклинский'!R22+'м.р. Камышлинский'!R22+'м.р. Клявлинский'!R22+'м.р. Похвистневский'!R22+'г. Похвистнево'!R22</f>
        <v>1360931.0999999999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0">
        <f>'м.р. Исаклинский'!P23+'м.р. Камышлинский'!P23+'м.р. Клявлинский'!P23+'м.р. Похвистневский'!P23+'г. Похвистнево'!P23</f>
        <v>1255607.6000000001</v>
      </c>
      <c r="Q23" s="20">
        <f>'м.р. Исаклинский'!Q23+'м.р. Камышлинский'!Q23+'м.р. Клявлинский'!Q23+'м.р. Похвистневский'!Q23+'г. Похвистнево'!Q23</f>
        <v>1253006.3</v>
      </c>
      <c r="R23" s="20">
        <f>'м.р. Исаклинский'!R23+'м.р. Камышлинский'!R23+'м.р. Клявлинский'!R23+'м.р. Похвистневский'!R23+'г. Похвистнево'!R23</f>
        <v>1046254.8999999999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0">
        <f>'м.р. Исаклинский'!P24+'м.р. Камышлинский'!P24+'м.р. Клявлинский'!P24+'м.р. Похвистневский'!P24+'г. Похвистнево'!P24</f>
        <v>8.4</v>
      </c>
      <c r="Q24" s="20">
        <f>'м.р. Исаклинский'!Q24+'м.р. Камышлинский'!Q24+'м.р. Клявлинский'!Q24+'м.р. Похвистневский'!Q24+'г. Похвистнево'!Q24</f>
        <v>5.9</v>
      </c>
      <c r="R24" s="20">
        <f>'м.р. Исаклинский'!R24+'м.р. Камышлинский'!R24+'м.р. Клявлинский'!R24+'м.р. Похвистневский'!R24+'г. Похвистнево'!R24</f>
        <v>5.9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0">
        <f>'м.р. Исаклинский'!P25+'м.р. Камышлинский'!P25+'м.р. Клявлинский'!P25+'м.р. Похвистневский'!P25+'г. Похвистнево'!P25</f>
        <v>377868.20000000007</v>
      </c>
      <c r="Q25" s="20">
        <f>'м.р. Исаклинский'!Q25+'м.р. Камышлинский'!Q25+'м.р. Клявлинский'!Q25+'м.р. Похвистневский'!Q25+'г. Похвистнево'!Q25</f>
        <v>377165.3</v>
      </c>
      <c r="R25" s="20">
        <f>'м.р. Исаклинский'!R25+'м.р. Камышлинский'!R25+'м.р. Клявлинский'!R25+'м.р. Похвистневский'!R25+'г. Похвистнево'!R25</f>
        <v>314670.3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'м.р. Исаклинский'!P26+'м.р. Камышлинский'!P26+'м.р. Клявлинский'!P26+'м.р. Похвистневский'!P26+'г. Похвистнево'!P26</f>
        <v>101241.1</v>
      </c>
      <c r="Q26" s="23">
        <f>'м.р. Исаклинский'!Q26+'м.р. Камышлинский'!Q26+'м.р. Клявлинский'!Q26+'м.р. Похвистневский'!Q26+'г. Похвистнево'!Q26</f>
        <v>95079.6</v>
      </c>
      <c r="R26" s="23">
        <f>'м.р. Исаклинский'!R26+'м.р. Камышлинский'!R26+'м.р. Клявлинский'!R26+'м.р. Похвистневский'!R26+'г. Похвистнево'!R26</f>
        <v>16489.3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0">
        <f>'м.р. Исаклинский'!P27+'м.р. Камышлинский'!P27+'м.р. Клявлинский'!P27+'м.р. Похвистневский'!P27+'г. Похвистнево'!P27</f>
        <v>2437</v>
      </c>
      <c r="Q27" s="20">
        <f>'м.р. Исаклинский'!Q27+'м.р. Камышлинский'!Q27+'м.р. Клявлинский'!Q27+'м.р. Похвистневский'!Q27+'г. Похвистнево'!Q27</f>
        <v>1953.6999999999998</v>
      </c>
      <c r="R27" s="20">
        <f>'м.р. Исаклинский'!R27+'м.р. Камышлинский'!R27+'м.р. Клявлинский'!R27+'м.р. Похвистневский'!R27+'г. Похвистнево'!R27</f>
        <v>1693.8999999999999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0">
        <f>'м.р. Исаклинский'!P28+'м.р. Камышлинский'!P28+'м.р. Клявлинский'!P28+'м.р. Похвистневский'!P28+'г. Похвистнево'!P28</f>
        <v>0</v>
      </c>
      <c r="Q28" s="20">
        <f>'м.р. Исаклинский'!Q28+'м.р. Камышлинский'!Q28+'м.р. Клявлинский'!Q28+'м.р. Похвистневский'!Q28+'г. Похвистнево'!Q28</f>
        <v>0</v>
      </c>
      <c r="R28" s="20">
        <f>'м.р. Исаклинский'!R28+'м.р. Камышлинский'!R28+'м.р. Клявлинский'!R28+'м.р. Похвистневский'!R28+'г. Похвистнево'!R28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0">
        <f>'м.р. Исаклинский'!P29+'м.р. Камышлинский'!P29+'м.р. Клявлинский'!P29+'м.р. Похвистневский'!P29+'г. Похвистнево'!P29</f>
        <v>9658.4</v>
      </c>
      <c r="Q29" s="20">
        <f>'м.р. Исаклинский'!Q29+'м.р. Камышлинский'!Q29+'м.р. Клявлинский'!Q29+'м.р. Похвистневский'!Q29+'г. Похвистнево'!Q29</f>
        <v>9658.4</v>
      </c>
      <c r="R29" s="20">
        <f>'м.р. Исаклинский'!R29+'м.р. Камышлинский'!R29+'м.р. Клявлинский'!R29+'м.р. Похвистневский'!R29+'г. Похвистнево'!R29</f>
        <v>9658.4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0">
        <f>'м.р. Исаклинский'!P30+'м.р. Камышлинский'!P30+'м.р. Клявлинский'!P30+'м.р. Похвистневский'!P30+'г. Похвистнево'!P30</f>
        <v>1647.8</v>
      </c>
      <c r="Q30" s="20">
        <f>'м.р. Исаклинский'!Q30+'м.р. Камышлинский'!Q30+'м.р. Клявлинский'!Q30+'м.р. Похвистневский'!Q30+'г. Похвистнево'!Q30</f>
        <v>1647.8</v>
      </c>
      <c r="R30" s="20">
        <f>'м.р. Исаклинский'!R30+'м.р. Камышлинский'!R30+'м.р. Клявлинский'!R30+'м.р. Похвистневский'!R30+'г. Похвистнево'!R30</f>
        <v>263.60000000000002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0">
        <f>'м.р. Исаклинский'!P31+'м.р. Камышлинский'!P31+'м.р. Клявлинский'!P31+'м.р. Похвистневский'!P31+'г. Похвистнево'!P31</f>
        <v>18256.099999999999</v>
      </c>
      <c r="Q31" s="20">
        <f>'м.р. Исаклинский'!Q31+'м.р. Камышлинский'!Q31+'м.р. Клявлинский'!Q31+'м.р. Похвистневский'!Q31+'г. Похвистнево'!Q31</f>
        <v>17402.599999999999</v>
      </c>
      <c r="R31" s="20">
        <f>'м.р. Исаклинский'!R31+'м.р. Камышлинский'!R31+'м.р. Клявлинский'!R31+'м.р. Похвистневский'!R31+'г. Похвистнево'!R31</f>
        <v>1625.7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0">
        <f>'м.р. Исаклинский'!P32+'м.р. Камышлинский'!P32+'м.р. Клявлинский'!P32+'м.р. Похвистневский'!P32+'г. Похвистнево'!P32</f>
        <v>69241.799999999988</v>
      </c>
      <c r="Q32" s="20">
        <f>'м.р. Исаклинский'!Q32+'м.р. Камышлинский'!Q32+'м.р. Клявлинский'!Q32+'м.р. Похвистневский'!Q32+'г. Похвистнево'!Q32</f>
        <v>64417.100000000006</v>
      </c>
      <c r="R32" s="20">
        <f>'м.р. Исаклинский'!R32+'м.р. Камышлинский'!R32+'м.р. Клявлинский'!R32+'м.р. Похвистневский'!R32+'г. Похвистнево'!R32</f>
        <v>3247.7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0">
        <f>'м.р. Исаклинский'!P33+'м.р. Камышлинский'!P33+'м.р. Клявлинский'!P33+'м.р. Похвистневский'!P33+'г. Похвистнево'!P33</f>
        <v>9846</v>
      </c>
      <c r="Q33" s="20">
        <f>'м.р. Исаклинский'!Q33+'м.р. Камышлинский'!Q33+'м.р. Клявлинский'!Q33+'м.р. Похвистневский'!Q33+'г. Похвистнево'!Q33</f>
        <v>9846</v>
      </c>
      <c r="R33" s="20">
        <f>'м.р. Исаклинский'!R33+'м.р. Камышлинский'!R33+'м.р. Клявлинский'!R33+'м.р. Похвистневский'!R33+'г. Похвистнево'!R33</f>
        <v>5927.2000000000007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0">
        <f>'м.р. Исаклинский'!P34+'м.р. Камышлинский'!P34+'м.р. Клявлинский'!P34+'м.р. Похвистневский'!P34+'г. Похвистнево'!P34</f>
        <v>886.4</v>
      </c>
      <c r="Q34" s="20">
        <f>'м.р. Исаклинский'!Q34+'м.р. Камышлинский'!Q34+'м.р. Клявлинский'!Q34+'м.р. Похвистневский'!Q34+'г. Похвистнево'!Q34</f>
        <v>838.2</v>
      </c>
      <c r="R34" s="20">
        <f>'м.р. Исаклинский'!R34+'м.р. Камышлинский'!R34+'м.р. Клявлинский'!R34+'м.р. Похвистневский'!R34+'г. Похвистнево'!R34</f>
        <v>553.9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'м.р. Исаклинский'!P35+'м.р. Камышлинский'!P35+'м.р. Клявлинский'!P35+'м.р. Похвистневский'!P35+'г. Похвистнево'!P35</f>
        <v>121562.50000000001</v>
      </c>
      <c r="Q35" s="23">
        <f>'м.р. Исаклинский'!Q35+'м.р. Камышлинский'!Q35+'м.р. Клявлинский'!Q35+'м.р. Похвистневский'!Q35+'г. Похвистнево'!Q35</f>
        <v>97210.599999999991</v>
      </c>
      <c r="R35" s="23">
        <f>'м.р. Исаклинский'!R35+'м.р. Камышлинский'!R35+'м.р. Клявлинский'!R35+'м.р. Похвистневский'!R35+'г. Похвистнево'!R35</f>
        <v>38280.400000000001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0">
        <f>'м.р. Исаклинский'!P36+'м.р. Камышлинский'!P36+'м.р. Клявлинский'!P36+'м.р. Похвистневский'!P36+'г. Похвистнево'!P36</f>
        <v>4802.4000000000005</v>
      </c>
      <c r="Q36" s="20">
        <f>'м.р. Исаклинский'!Q36+'м.р. Камышлинский'!Q36+'м.р. Клявлинский'!Q36+'м.р. Похвистневский'!Q36+'г. Похвистнево'!Q36</f>
        <v>1630.3</v>
      </c>
      <c r="R36" s="20">
        <f>'м.р. Исаклинский'!R36+'м.р. Камышлинский'!R36+'м.р. Клявлинский'!R36+'м.р. Похвистневский'!R36+'г. Похвистнево'!R36</f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0">
        <f>'м.р. Исаклинский'!P37+'м.р. Камышлинский'!P37+'м.р. Клявлинский'!P37+'м.р. Похвистневский'!P37+'г. Похвистнево'!P37</f>
        <v>0</v>
      </c>
      <c r="Q37" s="20">
        <f>'м.р. Исаклинский'!Q37+'м.р. Камышлинский'!Q37+'м.р. Клявлинский'!Q37+'м.р. Похвистневский'!Q37+'г. Похвистнево'!Q37</f>
        <v>0</v>
      </c>
      <c r="R37" s="20">
        <f>'м.р. Исаклинский'!R37+'м.р. Камышлинский'!R37+'м.р. Клявлинский'!R37+'м.р. Похвистневский'!R37+'г. Похвистнево'!R37</f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0">
        <f>'м.р. Исаклинский'!P38+'м.р. Камышлинский'!P38+'м.р. Клявлинский'!P38+'м.р. Похвистневский'!P38+'г. Похвистнево'!P38</f>
        <v>0</v>
      </c>
      <c r="Q38" s="20">
        <f>'м.р. Исаклинский'!Q38+'м.р. Камышлинский'!Q38+'м.р. Клявлинский'!Q38+'м.р. Похвистневский'!Q38+'г. Похвистнево'!Q38</f>
        <v>0</v>
      </c>
      <c r="R38" s="20">
        <f>'м.р. Исаклинский'!R38+'м.р. Камышлинский'!R38+'м.р. Клявлинский'!R38+'м.р. Похвистневский'!R38+'г. Похвистнево'!R38</f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0">
        <f>'м.р. Исаклинский'!P39+'м.р. Камышлинский'!P39+'м.р. Клявлинский'!P39+'м.р. Похвистневский'!P39+'г. Похвистнево'!P39</f>
        <v>116760.1</v>
      </c>
      <c r="Q39" s="20">
        <f>'м.р. Исаклинский'!Q39+'м.р. Камышлинский'!Q39+'м.р. Клявлинский'!Q39+'м.р. Похвистневский'!Q39+'г. Похвистнево'!Q39</f>
        <v>95580.3</v>
      </c>
      <c r="R39" s="20">
        <f>'м.р. Исаклинский'!R39+'м.р. Камышлинский'!R39+'м.р. Клявлинский'!R39+'м.р. Похвистневский'!R39+'г. Похвистнево'!R39</f>
        <v>38280.400000000001</v>
      </c>
    </row>
    <row r="40" spans="1:18" ht="39" customHeight="1" x14ac:dyDescent="0.2">
      <c r="A40" s="7" t="s">
        <v>27</v>
      </c>
      <c r="O40" s="8">
        <v>20</v>
      </c>
      <c r="P40" s="27">
        <f>'м.р. Исаклинский'!P40+'м.р. Камышлинский'!P40+'м.р. Клявлинский'!P40+'м.р. Похвистневский'!P40+'г. Похвистнево'!P40</f>
        <v>32</v>
      </c>
      <c r="Q40" s="19"/>
      <c r="R40" s="19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X28" sqref="X28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248421.29999999996</v>
      </c>
      <c r="Q21" s="23">
        <f t="shared" ref="Q21:R21" si="0">Q22+Q26+Q33+Q34</f>
        <v>246039.89999999997</v>
      </c>
      <c r="R21" s="23">
        <f t="shared" si="0"/>
        <v>192538.1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236464.99999999994</v>
      </c>
      <c r="Q22" s="23">
        <f t="shared" ref="Q22:R22" si="1">Q23+Q24+Q25</f>
        <v>235920.39999999997</v>
      </c>
      <c r="R22" s="23">
        <f t="shared" si="1"/>
        <v>190698.3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181566.79999999996</v>
      </c>
      <c r="Q23" s="24">
        <v>181087.49999999997</v>
      </c>
      <c r="R23" s="24">
        <v>146347.59999999998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0</v>
      </c>
      <c r="Q24" s="24">
        <v>0</v>
      </c>
      <c r="R24" s="24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54898.2</v>
      </c>
      <c r="Q25" s="24">
        <v>54832.9</v>
      </c>
      <c r="R25" s="24">
        <v>44350.7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10404.1</v>
      </c>
      <c r="Q26" s="23">
        <f t="shared" ref="Q26:R26" si="2">Q27+Q28+Q29+Q30+Q31+Q32</f>
        <v>8583.7999999999993</v>
      </c>
      <c r="R26" s="23">
        <f t="shared" si="2"/>
        <v>602.1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321.59999999999997</v>
      </c>
      <c r="Q27" s="24">
        <v>285</v>
      </c>
      <c r="R27" s="24">
        <v>235.10000000000002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0</v>
      </c>
      <c r="Q28" s="24">
        <v>0</v>
      </c>
      <c r="R28" s="24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0</v>
      </c>
      <c r="Q29" s="24">
        <v>0</v>
      </c>
      <c r="R29" s="24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342</v>
      </c>
      <c r="Q30" s="24">
        <v>342</v>
      </c>
      <c r="R30" s="24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1729.3999999999999</v>
      </c>
      <c r="Q31" s="24">
        <v>1504.7</v>
      </c>
      <c r="R31" s="24">
        <v>89.1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8011.1</v>
      </c>
      <c r="Q32" s="24">
        <v>6452.0999999999995</v>
      </c>
      <c r="R32" s="24">
        <v>277.89999999999998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1478.7000000000003</v>
      </c>
      <c r="Q33" s="24">
        <v>1478.7000000000003</v>
      </c>
      <c r="R33" s="24">
        <v>1235.7000000000003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73.5</v>
      </c>
      <c r="Q34" s="24">
        <v>57</v>
      </c>
      <c r="R34" s="24">
        <v>2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24124.3</v>
      </c>
      <c r="Q35" s="23">
        <f t="shared" ref="Q35:R35" si="3">Q36+Q37+Q38+Q39</f>
        <v>20011.400000000001</v>
      </c>
      <c r="R35" s="23">
        <f t="shared" si="3"/>
        <v>9215.8999999999978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738.19999999999993</v>
      </c>
      <c r="Q36" s="24">
        <v>69.3</v>
      </c>
      <c r="R36" s="24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v>0</v>
      </c>
      <c r="Q37" s="24">
        <v>0</v>
      </c>
      <c r="R37" s="24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v>0</v>
      </c>
      <c r="Q38" s="24">
        <v>0</v>
      </c>
      <c r="R38" s="24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23386.1</v>
      </c>
      <c r="Q39" s="24">
        <v>19942.100000000002</v>
      </c>
      <c r="R39" s="24">
        <v>9215.8999999999978</v>
      </c>
    </row>
    <row r="40" spans="1:18" ht="39" customHeight="1" x14ac:dyDescent="0.25">
      <c r="A40" s="7" t="s">
        <v>27</v>
      </c>
      <c r="O40" s="8">
        <v>20</v>
      </c>
      <c r="P40" s="21">
        <v>5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9" workbookViewId="0">
      <selection activeCell="Z28" sqref="Z28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'г.о. Кинель'!P21+'м.р. Кинельский'!P21</f>
        <v>1531974.5</v>
      </c>
      <c r="Q21" s="23">
        <f>'г.о. Кинель'!Q21+'м.р. Кинельский'!Q21</f>
        <v>1525819.1</v>
      </c>
      <c r="R21" s="23">
        <f>'г.о. Кинель'!R21+'м.р. Кинельский'!R21</f>
        <v>1225345.9000000001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'г.о. Кинель'!P22+'м.р. Кинельский'!P22</f>
        <v>1418928.8</v>
      </c>
      <c r="Q22" s="23">
        <f>'г.о. Кинель'!Q22+'м.р. Кинельский'!Q22</f>
        <v>1414143.9</v>
      </c>
      <c r="R22" s="23">
        <f>'г.о. Кинель'!R22+'м.р. Кинельский'!R22</f>
        <v>1213541.2000000002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f>'г.о. Кинель'!P23+'м.р. Кинельский'!P23</f>
        <v>1089897.2</v>
      </c>
      <c r="Q23" s="24">
        <f>'г.о. Кинель'!Q23+'м.р. Кинельский'!Q23</f>
        <v>1086224.3999999999</v>
      </c>
      <c r="R23" s="24">
        <f>'г.о. Кинель'!R23+'м.р. Кинельский'!R23</f>
        <v>932249.70000000007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f>'г.о. Кинель'!P24+'м.р. Кинельский'!P24</f>
        <v>13.4</v>
      </c>
      <c r="Q24" s="24">
        <f>'г.о. Кинель'!Q24+'м.р. Кинельский'!Q24</f>
        <v>13.4</v>
      </c>
      <c r="R24" s="24">
        <f>'г.о. Кинель'!R24+'м.р. Кинельский'!R24</f>
        <v>13.4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f>'г.о. Кинель'!P25+'м.р. Кинельский'!P25</f>
        <v>329018.19999999995</v>
      </c>
      <c r="Q25" s="24">
        <f>'г.о. Кинель'!Q25+'м.р. Кинельский'!Q25</f>
        <v>327906.09999999998</v>
      </c>
      <c r="R25" s="24">
        <f>'г.о. Кинель'!R25+'м.р. Кинельский'!R25</f>
        <v>281278.09999999998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'г.о. Кинель'!P26+'м.р. Кинельский'!P26</f>
        <v>99045.900000000009</v>
      </c>
      <c r="Q26" s="23">
        <f>'г.о. Кинель'!Q26+'м.р. Кинельский'!Q26</f>
        <v>97718.2</v>
      </c>
      <c r="R26" s="23">
        <f>'г.о. Кинель'!R26+'м.р. Кинельский'!R26</f>
        <v>5529.6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f>'г.о. Кинель'!P27+'м.р. Кинельский'!P27</f>
        <v>1379.3</v>
      </c>
      <c r="Q27" s="24">
        <f>'г.о. Кинель'!Q27+'м.р. Кинельский'!Q27</f>
        <v>1376.8</v>
      </c>
      <c r="R27" s="24">
        <f>'г.о. Кинель'!R27+'м.р. Кинельский'!R27</f>
        <v>730.3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f>'г.о. Кинель'!P28+'м.р. Кинельский'!P28</f>
        <v>0</v>
      </c>
      <c r="Q28" s="24">
        <f>'г.о. Кинель'!Q28+'м.р. Кинельский'!Q28</f>
        <v>0</v>
      </c>
      <c r="R28" s="24">
        <f>'г.о. Кинель'!R28+'м.р. Кинельский'!R28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f>'г.о. Кинель'!P29+'м.р. Кинельский'!P29</f>
        <v>0</v>
      </c>
      <c r="Q29" s="24">
        <f>'г.о. Кинель'!Q29+'м.р. Кинельский'!Q29</f>
        <v>0</v>
      </c>
      <c r="R29" s="24">
        <f>'г.о. Кинель'!R29+'м.р. Кинельский'!R29</f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f>'г.о. Кинель'!P30+'м.р. Кинельский'!P30</f>
        <v>195.5</v>
      </c>
      <c r="Q30" s="24">
        <f>'г.о. Кинель'!Q30+'м.р. Кинельский'!Q30</f>
        <v>195.5</v>
      </c>
      <c r="R30" s="24">
        <f>'г.о. Кинель'!R30+'м.р. Кинельский'!R30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f>'г.о. Кинель'!P31+'м.р. Кинельский'!P31</f>
        <v>6465.2000000000007</v>
      </c>
      <c r="Q31" s="24">
        <f>'г.о. Кинель'!Q31+'м.р. Кинельский'!Q31</f>
        <v>6103.1</v>
      </c>
      <c r="R31" s="24">
        <f>'г.о. Кинель'!R31+'м.р. Кинельский'!R31</f>
        <v>1488.1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f>'г.о. Кинель'!P32+'м.р. Кинельский'!P32</f>
        <v>91005.9</v>
      </c>
      <c r="Q32" s="24">
        <f>'г.о. Кинель'!Q32+'м.р. Кинельский'!Q32</f>
        <v>90042.8</v>
      </c>
      <c r="R32" s="24">
        <f>'г.о. Кинель'!R32+'м.р. Кинельский'!R32</f>
        <v>3311.2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f>'г.о. Кинель'!P33+'м.р. Кинельский'!P33</f>
        <v>13864.5</v>
      </c>
      <c r="Q33" s="24">
        <f>'г.о. Кинель'!Q33+'м.р. Кинельский'!Q33</f>
        <v>13835</v>
      </c>
      <c r="R33" s="24">
        <f>'г.о. Кинель'!R33+'м.р. Кинельский'!R33</f>
        <v>6262.7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f>'г.о. Кинель'!P34+'м.р. Кинельский'!P34</f>
        <v>135.30000000000001</v>
      </c>
      <c r="Q34" s="24">
        <f>'г.о. Кинель'!Q34+'м.р. Кинельский'!Q34</f>
        <v>122</v>
      </c>
      <c r="R34" s="24">
        <f>'г.о. Кинель'!R34+'м.р. Кинельский'!R34</f>
        <v>12.399999999999999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'г.о. Кинель'!P35+'м.р. Кинельский'!P35</f>
        <v>96706.2</v>
      </c>
      <c r="Q35" s="23">
        <f>'г.о. Кинель'!Q35+'м.р. Кинельский'!Q35</f>
        <v>56986.7</v>
      </c>
      <c r="R35" s="23">
        <f>'г.о. Кинель'!R35+'м.р. Кинельский'!R35</f>
        <v>21813.9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f>'г.о. Кинель'!P36+'м.р. Кинельский'!P36</f>
        <v>2356.5</v>
      </c>
      <c r="Q36" s="24">
        <f>'г.о. Кинель'!Q36+'м.р. Кинельский'!Q36</f>
        <v>313.2</v>
      </c>
      <c r="R36" s="24">
        <f>'г.о. Кинель'!R36+'м.р. Кинельский'!R36</f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f>'г.о. Кинель'!P37+'м.р. Кинельский'!P37</f>
        <v>0</v>
      </c>
      <c r="Q37" s="24">
        <f>'г.о. Кинель'!Q37+'м.р. Кинельский'!Q37</f>
        <v>0</v>
      </c>
      <c r="R37" s="24">
        <f>'г.о. Кинель'!R37+'м.р. Кинельский'!R37</f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f>'г.о. Кинель'!P38+'м.р. Кинельский'!P38</f>
        <v>0</v>
      </c>
      <c r="Q38" s="24">
        <f>'г.о. Кинель'!Q38+'м.р. Кинельский'!Q38</f>
        <v>0</v>
      </c>
      <c r="R38" s="24">
        <f>'г.о. Кинель'!R38+'м.р. Кинельский'!R38</f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f>'г.о. Кинель'!P39+'м.р. Кинельский'!P39</f>
        <v>94349.7</v>
      </c>
      <c r="Q39" s="24">
        <f>'г.о. Кинель'!Q39+'м.р. Кинельский'!Q39</f>
        <v>56673.5</v>
      </c>
      <c r="R39" s="24">
        <f>'г.о. Кинель'!R39+'м.р. Кинельский'!R39</f>
        <v>21813.9</v>
      </c>
    </row>
    <row r="40" spans="1:18" ht="39" customHeight="1" x14ac:dyDescent="0.2">
      <c r="A40" s="7" t="s">
        <v>27</v>
      </c>
      <c r="O40" s="8">
        <v>20</v>
      </c>
      <c r="P40" s="24">
        <f>'г.о. Кинель'!P40+'м.р. Кинельский'!P40</f>
        <v>29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W31" sqref="W31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226432.4</v>
      </c>
      <c r="Q21" s="23">
        <f t="shared" ref="Q21:R21" si="0">Q22+Q26+Q33+Q34</f>
        <v>226021.3</v>
      </c>
      <c r="R21" s="23">
        <f t="shared" si="0"/>
        <v>181489.09999999995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210169.9</v>
      </c>
      <c r="Q22" s="23">
        <f t="shared" ref="Q22:R22" si="1">Q23+Q24+Q25</f>
        <v>210169.9</v>
      </c>
      <c r="R22" s="23">
        <f t="shared" si="1"/>
        <v>175428.69999999995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161766.5</v>
      </c>
      <c r="Q23" s="24">
        <v>161766.5</v>
      </c>
      <c r="R23" s="24">
        <v>135095.69999999998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5.9</v>
      </c>
      <c r="Q24" s="24">
        <v>5.9</v>
      </c>
      <c r="R24" s="24">
        <v>5.9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48397.5</v>
      </c>
      <c r="Q25" s="24">
        <v>48397.5</v>
      </c>
      <c r="R25" s="24">
        <v>40327.099999999991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14618.9</v>
      </c>
      <c r="Q26" s="23">
        <f t="shared" ref="Q26:R26" si="2">Q27+Q28+Q29+Q30+Q31+Q32</f>
        <v>14207.8</v>
      </c>
      <c r="R26" s="23">
        <f t="shared" si="2"/>
        <v>5041.3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295.89999999999998</v>
      </c>
      <c r="Q27" s="24">
        <v>240.4</v>
      </c>
      <c r="R27" s="24">
        <v>234.3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0</v>
      </c>
      <c r="Q28" s="24">
        <v>0</v>
      </c>
      <c r="R28" s="24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3478.4</v>
      </c>
      <c r="Q29" s="24">
        <v>3478.4</v>
      </c>
      <c r="R29" s="24">
        <v>3478.4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24</v>
      </c>
      <c r="Q30" s="24">
        <v>24</v>
      </c>
      <c r="R30" s="24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1341.1999999999998</v>
      </c>
      <c r="Q31" s="24">
        <v>1292.0999999999999</v>
      </c>
      <c r="R31" s="24">
        <v>602.59999999999991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9479.4</v>
      </c>
      <c r="Q32" s="24">
        <v>9172.9</v>
      </c>
      <c r="R32" s="24">
        <v>726.00000000000011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1341.7000000000003</v>
      </c>
      <c r="Q33" s="24">
        <v>1341.7000000000003</v>
      </c>
      <c r="R33" s="24">
        <v>751.19999999999993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301.89999999999998</v>
      </c>
      <c r="Q34" s="24">
        <v>301.89999999999998</v>
      </c>
      <c r="R34" s="24">
        <v>267.89999999999998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14145</v>
      </c>
      <c r="Q35" s="23">
        <f t="shared" ref="Q35:R35" si="3">Q36+Q37+Q38+Q39</f>
        <v>11336.8</v>
      </c>
      <c r="R35" s="23">
        <f t="shared" si="3"/>
        <v>6735.6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470.9</v>
      </c>
      <c r="Q36" s="24">
        <v>0</v>
      </c>
      <c r="R36" s="24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v>0</v>
      </c>
      <c r="Q37" s="24">
        <v>0</v>
      </c>
      <c r="R37" s="24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v>0</v>
      </c>
      <c r="Q38" s="24">
        <v>0</v>
      </c>
      <c r="R38" s="24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13674.1</v>
      </c>
      <c r="Q39" s="24">
        <v>11336.8</v>
      </c>
      <c r="R39" s="24">
        <v>6735.6</v>
      </c>
    </row>
    <row r="40" spans="1:18" ht="39" customHeight="1" x14ac:dyDescent="0.25">
      <c r="A40" s="7" t="s">
        <v>27</v>
      </c>
      <c r="O40" s="8">
        <v>20</v>
      </c>
      <c r="P40" s="21">
        <v>5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X34" sqref="X34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243082.5</v>
      </c>
      <c r="Q21" s="23">
        <f t="shared" ref="Q21:R21" si="0">Q22+Q26+Q33+Q34</f>
        <v>241389.90000000002</v>
      </c>
      <c r="R21" s="23">
        <f t="shared" si="0"/>
        <v>198164.50000000003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237532.3</v>
      </c>
      <c r="Q22" s="23">
        <f t="shared" ref="Q22:R22" si="1">Q23+Q24+Q25</f>
        <v>236590</v>
      </c>
      <c r="R22" s="23">
        <f t="shared" si="1"/>
        <v>195973.00000000003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182527.5</v>
      </c>
      <c r="Q23" s="24">
        <v>181801.5</v>
      </c>
      <c r="R23" s="24">
        <v>150598.50000000003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0</v>
      </c>
      <c r="Q24" s="24">
        <v>0</v>
      </c>
      <c r="R24" s="24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55004.799999999996</v>
      </c>
      <c r="Q25" s="24">
        <v>54788.499999999993</v>
      </c>
      <c r="R25" s="24">
        <v>45374.5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4139</v>
      </c>
      <c r="Q26" s="23">
        <f t="shared" ref="Q26:R26" si="2">Q27+Q28+Q29+Q30+Q31+Q32</f>
        <v>3388.7</v>
      </c>
      <c r="R26" s="23">
        <f t="shared" si="2"/>
        <v>1346.5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397.29999999999995</v>
      </c>
      <c r="Q27" s="24">
        <v>329.09999999999997</v>
      </c>
      <c r="R27" s="24">
        <v>288.39999999999998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0</v>
      </c>
      <c r="Q28" s="24">
        <v>0</v>
      </c>
      <c r="R28" s="24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728</v>
      </c>
      <c r="Q29" s="24">
        <v>728</v>
      </c>
      <c r="R29" s="24">
        <v>728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0</v>
      </c>
      <c r="Q30" s="24">
        <v>0</v>
      </c>
      <c r="R30" s="24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1380.3</v>
      </c>
      <c r="Q31" s="24">
        <v>1299.4000000000001</v>
      </c>
      <c r="R31" s="24">
        <v>216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1633.4</v>
      </c>
      <c r="Q32" s="24">
        <v>1032.2</v>
      </c>
      <c r="R32" s="24">
        <v>114.1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1348.7</v>
      </c>
      <c r="Q33" s="24">
        <v>1348.7</v>
      </c>
      <c r="R33" s="24">
        <v>841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62.5</v>
      </c>
      <c r="Q34" s="24">
        <v>62.5</v>
      </c>
      <c r="R34" s="24">
        <v>4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21996.200000000004</v>
      </c>
      <c r="Q35" s="23">
        <f t="shared" ref="Q35:R35" si="3">Q36+Q37+Q38+Q39</f>
        <v>16249.800000000001</v>
      </c>
      <c r="R35" s="23">
        <f t="shared" si="3"/>
        <v>2209.5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1067.7</v>
      </c>
      <c r="Q36" s="24">
        <v>749.5</v>
      </c>
      <c r="R36" s="24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v>0</v>
      </c>
      <c r="Q37" s="24">
        <v>0</v>
      </c>
      <c r="R37" s="24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v>0</v>
      </c>
      <c r="Q38" s="24">
        <v>0</v>
      </c>
      <c r="R38" s="24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20928.500000000004</v>
      </c>
      <c r="Q39" s="24">
        <v>15500.300000000001</v>
      </c>
      <c r="R39" s="24">
        <v>2209.5</v>
      </c>
    </row>
    <row r="40" spans="1:18" ht="39" customHeight="1" x14ac:dyDescent="0.25">
      <c r="A40" s="7" t="s">
        <v>27</v>
      </c>
      <c r="O40" s="8">
        <v>20</v>
      </c>
      <c r="P40" s="21">
        <v>2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36" sqref="P36:R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558110.89999999991</v>
      </c>
      <c r="Q21" s="23">
        <f t="shared" ref="Q21:R21" si="0">Q22+Q26+Q33+Q34</f>
        <v>557751.80000000005</v>
      </c>
      <c r="R21" s="23">
        <f t="shared" si="0"/>
        <v>430519.1999999999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511672.5</v>
      </c>
      <c r="Q22" s="23">
        <f t="shared" ref="Q22:R22" si="1">Q23+Q24+Q25</f>
        <v>511629.80000000005</v>
      </c>
      <c r="R22" s="23">
        <f t="shared" si="1"/>
        <v>420750.29999999993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393630.2</v>
      </c>
      <c r="Q23" s="24">
        <v>393597.4</v>
      </c>
      <c r="R23" s="24">
        <v>323782.19999999995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0</v>
      </c>
      <c r="Q24" s="24">
        <v>0</v>
      </c>
      <c r="R24" s="24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118042.30000000002</v>
      </c>
      <c r="Q25" s="24">
        <v>118032.40000000001</v>
      </c>
      <c r="R25" s="24">
        <v>96968.099999999977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43626.2</v>
      </c>
      <c r="Q26" s="23">
        <f t="shared" ref="Q26:R26" si="2">Q27+Q28+Q29+Q30+Q31+Q32</f>
        <v>43328.100000000006</v>
      </c>
      <c r="R26" s="23">
        <f t="shared" si="2"/>
        <v>8163.3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695.7</v>
      </c>
      <c r="Q27" s="24">
        <v>648.1</v>
      </c>
      <c r="R27" s="24">
        <v>532.79999999999995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0</v>
      </c>
      <c r="Q28" s="24">
        <v>0</v>
      </c>
      <c r="R28" s="24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5452</v>
      </c>
      <c r="Q29" s="24">
        <v>5452</v>
      </c>
      <c r="R29" s="24">
        <v>5452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791.5</v>
      </c>
      <c r="Q30" s="24">
        <v>791.5</v>
      </c>
      <c r="R30" s="24">
        <v>263.60000000000002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12308.3</v>
      </c>
      <c r="Q31" s="24">
        <v>12308.3</v>
      </c>
      <c r="R31" s="24">
        <v>555.20000000000005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24378.699999999993</v>
      </c>
      <c r="Q32" s="24">
        <v>24128.2</v>
      </c>
      <c r="R32" s="24">
        <v>1359.7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2412.1</v>
      </c>
      <c r="Q33" s="24">
        <v>2412.1</v>
      </c>
      <c r="R33" s="24">
        <v>1329.6000000000004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400.1</v>
      </c>
      <c r="Q34" s="24">
        <v>381.8</v>
      </c>
      <c r="R34" s="24">
        <v>276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29453.200000000001</v>
      </c>
      <c r="Q35" s="23">
        <f t="shared" ref="Q35:R35" si="3">Q36+Q37+Q38+Q39</f>
        <v>25763.399999999998</v>
      </c>
      <c r="R35" s="23">
        <f t="shared" si="3"/>
        <v>13047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1116.8000000000002</v>
      </c>
      <c r="Q36" s="24">
        <v>740.8</v>
      </c>
      <c r="R36" s="24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v>0</v>
      </c>
      <c r="Q37" s="24">
        <v>0</v>
      </c>
      <c r="R37" s="24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v>0</v>
      </c>
      <c r="Q38" s="24">
        <v>0</v>
      </c>
      <c r="R38" s="24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28336.400000000001</v>
      </c>
      <c r="Q39" s="24">
        <v>25022.6</v>
      </c>
      <c r="R39" s="24">
        <v>13047</v>
      </c>
    </row>
    <row r="40" spans="1:18" ht="39" customHeight="1" x14ac:dyDescent="0.25">
      <c r="A40" s="7" t="s">
        <v>27</v>
      </c>
      <c r="O40" s="8">
        <v>20</v>
      </c>
      <c r="P40" s="21">
        <v>14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T28" sqref="T28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469410.60000000003</v>
      </c>
      <c r="Q21" s="23">
        <f t="shared" ref="Q21:R21" si="0">Q22+Q26+Q33+Q34</f>
        <v>464738.4</v>
      </c>
      <c r="R21" s="23">
        <f t="shared" si="0"/>
        <v>381190.6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437644.5</v>
      </c>
      <c r="Q22" s="23">
        <f t="shared" ref="Q22:R22" si="1">Q23+Q24+Q25</f>
        <v>435867.4</v>
      </c>
      <c r="R22" s="23">
        <f t="shared" si="1"/>
        <v>378080.8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336116.60000000003</v>
      </c>
      <c r="Q23" s="24">
        <v>334753.40000000002</v>
      </c>
      <c r="R23" s="24">
        <v>290430.89999999997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2.5</v>
      </c>
      <c r="Q24" s="24">
        <v>0</v>
      </c>
      <c r="R24" s="24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101525.4</v>
      </c>
      <c r="Q25" s="24">
        <v>101114</v>
      </c>
      <c r="R25" s="24">
        <v>87649.900000000009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28452.9</v>
      </c>
      <c r="Q26" s="23">
        <f t="shared" ref="Q26:R26" si="2">Q27+Q28+Q29+Q30+Q31+Q32</f>
        <v>25571.200000000001</v>
      </c>
      <c r="R26" s="23">
        <f t="shared" si="2"/>
        <v>1336.1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726.5</v>
      </c>
      <c r="Q27" s="24">
        <v>451.1</v>
      </c>
      <c r="R27" s="24">
        <v>403.3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0</v>
      </c>
      <c r="Q28" s="24">
        <v>0</v>
      </c>
      <c r="R28" s="24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0</v>
      </c>
      <c r="Q29" s="24">
        <v>0</v>
      </c>
      <c r="R29" s="24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490.29999999999995</v>
      </c>
      <c r="Q30" s="24">
        <v>490.29999999999995</v>
      </c>
      <c r="R30" s="24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1496.8999999999999</v>
      </c>
      <c r="Q31" s="24">
        <v>998.09999999999991</v>
      </c>
      <c r="R31" s="24">
        <v>162.80000000000001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25739.200000000001</v>
      </c>
      <c r="Q32" s="24">
        <v>23631.7</v>
      </c>
      <c r="R32" s="24">
        <v>770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3264.8</v>
      </c>
      <c r="Q33" s="24">
        <v>3264.8</v>
      </c>
      <c r="R33" s="24">
        <v>1769.7000000000003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48.4</v>
      </c>
      <c r="Q34" s="24">
        <v>35</v>
      </c>
      <c r="R34" s="24">
        <v>4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31843.8</v>
      </c>
      <c r="Q35" s="23">
        <f t="shared" ref="Q35:R35" si="3">Q36+Q37+Q38+Q39</f>
        <v>23849.200000000001</v>
      </c>
      <c r="R35" s="23">
        <f t="shared" si="3"/>
        <v>7072.4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1408.8</v>
      </c>
      <c r="Q36" s="24">
        <v>70.7</v>
      </c>
      <c r="R36" s="24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v>0</v>
      </c>
      <c r="Q37" s="24">
        <v>0</v>
      </c>
      <c r="R37" s="24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v>0</v>
      </c>
      <c r="Q38" s="24">
        <v>0</v>
      </c>
      <c r="R38" s="24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30435</v>
      </c>
      <c r="Q39" s="24">
        <v>23778.5</v>
      </c>
      <c r="R39" s="24">
        <v>7072.4</v>
      </c>
    </row>
    <row r="40" spans="1:18" ht="39" customHeight="1" x14ac:dyDescent="0.25">
      <c r="A40" s="7" t="s">
        <v>27</v>
      </c>
      <c r="O40" s="8">
        <v>20</v>
      </c>
      <c r="P40" s="21">
        <v>6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Z27" sqref="Z27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'м.р. Елховский'!P21+'м.р. Кошкинский'!P21+'м.р. Красноярский'!P21</f>
        <v>1625694</v>
      </c>
      <c r="Q21" s="23">
        <f>'м.р. Елховский'!Q21+'м.р. Кошкинский'!Q21+'м.р. Красноярский'!Q21</f>
        <v>1620783.3</v>
      </c>
      <c r="R21" s="23">
        <f>'м.р. Елховский'!R21+'м.р. Кошкинский'!R21+'м.р. Красноярский'!R21</f>
        <v>1273452.2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'м.р. Елховский'!P22+'м.р. Кошкинский'!P22+'м.р. Красноярский'!P22</f>
        <v>1511783.2000000002</v>
      </c>
      <c r="Q22" s="23">
        <f>'м.р. Елховский'!Q22+'м.р. Кошкинский'!Q22+'м.р. Красноярский'!Q22</f>
        <v>1508171.3</v>
      </c>
      <c r="R22" s="23">
        <f>'м.р. Елховский'!R22+'м.р. Кошкинский'!R22+'м.р. Красноярский'!R22</f>
        <v>1257626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f>'м.р. Елховский'!P23+'м.р. Кошкинский'!P23+'м.р. Красноярский'!P23</f>
        <v>1161178.1000000001</v>
      </c>
      <c r="Q23" s="24">
        <f>'м.р. Елховский'!Q23+'м.р. Кошкинский'!Q23+'м.р. Красноярский'!Q23</f>
        <v>1158412.3999999999</v>
      </c>
      <c r="R23" s="24">
        <f>'м.р. Елховский'!R23+'м.р. Кошкинский'!R23+'м.р. Красноярский'!R23</f>
        <v>966152.9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f>'м.р. Елховский'!P24+'м.р. Кошкинский'!P24+'м.р. Красноярский'!P24</f>
        <v>26.4</v>
      </c>
      <c r="Q24" s="24">
        <f>'м.р. Елховский'!Q24+'м.р. Кошкинский'!Q24+'м.р. Красноярский'!Q24</f>
        <v>15.6</v>
      </c>
      <c r="R24" s="24">
        <f>'м.р. Елховский'!R24+'м.р. Кошкинский'!R24+'м.р. Красноярский'!R24</f>
        <v>15.6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f>'м.р. Елховский'!P25+'м.р. Кошкинский'!P25+'м.р. Красноярский'!P25</f>
        <v>350578.7</v>
      </c>
      <c r="Q25" s="24">
        <f>'м.р. Елховский'!Q25+'м.р. Кошкинский'!Q25+'м.р. Красноярский'!Q25</f>
        <v>349743.30000000005</v>
      </c>
      <c r="R25" s="24">
        <f>'м.р. Елховский'!R25+'м.р. Кошкинский'!R25+'м.р. Красноярский'!R25</f>
        <v>291457.5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'м.р. Елховский'!P26+'м.р. Кошкинский'!P26+'м.р. Красноярский'!P26</f>
        <v>106367.3</v>
      </c>
      <c r="Q26" s="23">
        <f>'м.р. Елховский'!Q26+'м.р. Кошкинский'!Q26+'м.р. Красноярский'!Q26</f>
        <v>105074.4</v>
      </c>
      <c r="R26" s="23">
        <f>'м.р. Елховский'!R26+'м.р. Кошкинский'!R26+'м.р. Красноярский'!R26</f>
        <v>10896.6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f>'м.р. Елховский'!P27+'м.р. Кошкинский'!P27+'м.р. Красноярский'!P27</f>
        <v>3658.7</v>
      </c>
      <c r="Q27" s="24">
        <f>'м.р. Елховский'!Q27+'м.р. Кошкинский'!Q27+'м.р. Красноярский'!Q27</f>
        <v>3508.7</v>
      </c>
      <c r="R27" s="24">
        <f>'м.р. Елховский'!R27+'м.р. Кошкинский'!R27+'м.р. Красноярский'!R27</f>
        <v>1152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f>'м.р. Елховский'!P28+'м.р. Кошкинский'!P28+'м.р. Красноярский'!P28</f>
        <v>90</v>
      </c>
      <c r="Q28" s="24">
        <f>'м.р. Елховский'!Q28+'м.р. Кошкинский'!Q28+'м.р. Красноярский'!Q28</f>
        <v>0</v>
      </c>
      <c r="R28" s="24">
        <f>'м.р. Елховский'!R28+'м.р. Кошкинский'!R28+'м.р. Красноярский'!R28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f>'м.р. Елховский'!P29+'м.р. Кошкинский'!P29+'м.р. Красноярский'!P29</f>
        <v>1704</v>
      </c>
      <c r="Q29" s="24">
        <f>'м.р. Елховский'!Q29+'м.р. Кошкинский'!Q29+'м.р. Красноярский'!Q29</f>
        <v>1704</v>
      </c>
      <c r="R29" s="24">
        <f>'м.р. Елховский'!R29+'м.р. Кошкинский'!R29+'м.р. Красноярский'!R29</f>
        <v>1704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f>'м.р. Елховский'!P30+'м.р. Кошкинский'!P30+'м.р. Красноярский'!P30</f>
        <v>208.29999999999998</v>
      </c>
      <c r="Q30" s="24">
        <f>'м.р. Елховский'!Q30+'м.р. Кошкинский'!Q30+'м.р. Красноярский'!Q30</f>
        <v>185.29999999999998</v>
      </c>
      <c r="R30" s="24">
        <f>'м.р. Елховский'!R30+'м.р. Кошкинский'!R30+'м.р. Красноярский'!R30</f>
        <v>33.6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f>'м.р. Елховский'!P31+'м.р. Кошкинский'!P31+'м.р. Красноярский'!P31</f>
        <v>15494</v>
      </c>
      <c r="Q31" s="24">
        <f>'м.р. Елховский'!Q31+'м.р. Кошкинский'!Q31+'м.р. Красноярский'!Q31</f>
        <v>14998.599999999999</v>
      </c>
      <c r="R31" s="24">
        <f>'м.р. Елховский'!R31+'м.р. Кошкинский'!R31+'м.р. Красноярский'!R31</f>
        <v>3034.2000000000003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f>'м.р. Елховский'!P32+'м.р. Кошкинский'!P32+'м.р. Красноярский'!P32</f>
        <v>85212.299999999988</v>
      </c>
      <c r="Q32" s="24">
        <f>'м.р. Елховский'!Q32+'м.р. Кошкинский'!Q32+'м.р. Красноярский'!Q32</f>
        <v>84677.8</v>
      </c>
      <c r="R32" s="24">
        <f>'м.р. Елховский'!R32+'м.р. Кошкинский'!R32+'м.р. Красноярский'!R32</f>
        <v>4972.8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f>'м.р. Елховский'!P33+'м.р. Кошкинский'!P33+'м.р. Красноярский'!P33</f>
        <v>7102.2</v>
      </c>
      <c r="Q33" s="24">
        <f>'м.р. Елховский'!Q33+'м.р. Кошкинский'!Q33+'м.р. Красноярский'!Q33</f>
        <v>7102.2</v>
      </c>
      <c r="R33" s="24">
        <f>'м.р. Елховский'!R33+'м.р. Кошкинский'!R33+'м.р. Красноярский'!R33</f>
        <v>4897.1000000000004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f>'м.р. Елховский'!P34+'м.р. Кошкинский'!P34+'м.р. Красноярский'!P34</f>
        <v>441.29999999999995</v>
      </c>
      <c r="Q34" s="24">
        <f>'м.р. Елховский'!Q34+'м.р. Кошкинский'!Q34+'м.р. Красноярский'!Q34</f>
        <v>435.4</v>
      </c>
      <c r="R34" s="24">
        <f>'м.р. Елховский'!R34+'м.р. Кошкинский'!R34+'м.р. Красноярский'!R34</f>
        <v>32.5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'м.р. Елховский'!P35+'м.р. Кошкинский'!P35+'м.р. Красноярский'!P35</f>
        <v>105913.4</v>
      </c>
      <c r="Q35" s="23">
        <f>'м.р. Елховский'!Q35+'м.р. Кошкинский'!Q35+'м.р. Красноярский'!Q35</f>
        <v>63131.5</v>
      </c>
      <c r="R35" s="23">
        <f>'м.р. Елховский'!R35+'м.р. Кошкинский'!R35+'м.р. Красноярский'!R35</f>
        <v>29338.400000000001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f>'м.р. Елховский'!P36+'м.р. Кошкинский'!P36+'м.р. Красноярский'!P36</f>
        <v>646.29999999999995</v>
      </c>
      <c r="Q36" s="24">
        <f>'м.р. Елховский'!Q36+'м.р. Кошкинский'!Q36+'м.р. Красноярский'!Q36</f>
        <v>310</v>
      </c>
      <c r="R36" s="24">
        <f>'м.р. Елховский'!R36+'м.р. Кошкинский'!R36+'м.р. Красноярский'!R36</f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f>'м.р. Елховский'!P37+'м.р. Кошкинский'!P37+'м.р. Красноярский'!P37</f>
        <v>0</v>
      </c>
      <c r="Q37" s="24">
        <f>'м.р. Елховский'!Q37+'м.р. Кошкинский'!Q37+'м.р. Красноярский'!Q37</f>
        <v>0</v>
      </c>
      <c r="R37" s="24">
        <f>'м.р. Елховский'!R37+'м.р. Кошкинский'!R37+'м.р. Красноярский'!R37</f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f>'м.р. Елховский'!P38+'м.р. Кошкинский'!P38+'м.р. Красноярский'!P38</f>
        <v>0</v>
      </c>
      <c r="Q38" s="24">
        <f>'м.р. Елховский'!Q38+'м.р. Кошкинский'!Q38+'м.р. Красноярский'!Q38</f>
        <v>0</v>
      </c>
      <c r="R38" s="24">
        <f>'м.р. Елховский'!R38+'м.р. Кошкинский'!R38+'м.р. Красноярский'!R38</f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f>'м.р. Елховский'!P39+'м.р. Кошкинский'!P39+'м.р. Красноярский'!P39</f>
        <v>105267.1</v>
      </c>
      <c r="Q39" s="24">
        <f>'м.р. Елховский'!Q39+'м.р. Кошкинский'!Q39+'м.р. Красноярский'!Q39</f>
        <v>62821.5</v>
      </c>
      <c r="R39" s="24">
        <f>'м.р. Елховский'!R39+'м.р. Кошкинский'!R39+'м.р. Красноярский'!R39</f>
        <v>29338.400000000001</v>
      </c>
    </row>
    <row r="40" spans="1:18" ht="39" customHeight="1" x14ac:dyDescent="0.2">
      <c r="A40" s="7" t="s">
        <v>27</v>
      </c>
      <c r="O40" s="8">
        <v>20</v>
      </c>
      <c r="P40" s="24">
        <f>'м.р. Елховский'!P40+'м.р. Кошкинский'!P40+'м.р. Красноярский'!P40</f>
        <v>39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X27" sqref="X27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5">
        <f>P22+P26+P33+P34</f>
        <v>158461.5</v>
      </c>
      <c r="Q21" s="25">
        <f>Q22+Q26+Q33+Q34</f>
        <v>158394</v>
      </c>
      <c r="R21" s="25">
        <f>R22+R26+R33+R34</f>
        <v>119721.29999999999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5">
        <f>P23+P24+P25</f>
        <v>148278.39999999999</v>
      </c>
      <c r="Q22" s="25">
        <f>Q23+Q24+Q25</f>
        <v>148210.9</v>
      </c>
      <c r="R22" s="25">
        <f>R23+R24+R25</f>
        <v>118604.09999999999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113827.7</v>
      </c>
      <c r="Q23" s="24">
        <v>113775.9</v>
      </c>
      <c r="R23" s="24">
        <v>91031.9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0</v>
      </c>
      <c r="Q24" s="24">
        <v>0</v>
      </c>
      <c r="R24" s="24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34450.699999999997</v>
      </c>
      <c r="Q25" s="24">
        <v>34435</v>
      </c>
      <c r="R25" s="24">
        <v>27572.2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5">
        <f>P27+P28+P29+P30+P31+P32</f>
        <v>9324.5</v>
      </c>
      <c r="Q26" s="25">
        <f>Q27+Q28+Q29+Q30+Q31+Q32</f>
        <v>9324.5</v>
      </c>
      <c r="R26" s="25">
        <f>R27+R28+R29+R30+R31+R32</f>
        <v>540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182.4</v>
      </c>
      <c r="Q27" s="24">
        <v>182.4</v>
      </c>
      <c r="R27" s="24">
        <v>78.5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0</v>
      </c>
      <c r="Q28" s="24">
        <v>0</v>
      </c>
      <c r="R28" s="24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0</v>
      </c>
      <c r="Q29" s="24">
        <v>0</v>
      </c>
      <c r="R29" s="24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0</v>
      </c>
      <c r="Q30" s="24">
        <v>0</v>
      </c>
      <c r="R30" s="24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1693.2</v>
      </c>
      <c r="Q31" s="24">
        <v>1693.2</v>
      </c>
      <c r="R31" s="24">
        <v>80.5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7448.9</v>
      </c>
      <c r="Q32" s="24">
        <v>7448.9</v>
      </c>
      <c r="R32" s="24">
        <v>381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803.1</v>
      </c>
      <c r="Q33" s="24">
        <v>803.1</v>
      </c>
      <c r="R33" s="24">
        <v>577.20000000000005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55.5</v>
      </c>
      <c r="Q34" s="24">
        <v>55.5</v>
      </c>
      <c r="R34" s="24">
        <v>0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5">
        <f>P36+P37+P38+P39</f>
        <v>7289.2</v>
      </c>
      <c r="Q35" s="25">
        <f>Q36+Q37+Q38+Q39</f>
        <v>5652.5</v>
      </c>
      <c r="R35" s="25">
        <f>R36+R37+R38+R39</f>
        <v>1288.4000000000001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70</v>
      </c>
      <c r="Q36" s="24">
        <v>70</v>
      </c>
      <c r="R36" s="24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v>0</v>
      </c>
      <c r="Q37" s="24">
        <v>0</v>
      </c>
      <c r="R37" s="24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v>0</v>
      </c>
      <c r="Q38" s="24">
        <v>0</v>
      </c>
      <c r="R38" s="24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7219.2</v>
      </c>
      <c r="Q39" s="24">
        <v>5582.5</v>
      </c>
      <c r="R39" s="24">
        <v>1288.4000000000001</v>
      </c>
    </row>
    <row r="40" spans="1:18" ht="39" customHeight="1" x14ac:dyDescent="0.25">
      <c r="A40" s="7" t="s">
        <v>27</v>
      </c>
      <c r="O40" s="8">
        <v>20</v>
      </c>
      <c r="P40" s="21">
        <v>6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AA19" sqref="AA19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5">
        <f>P22+P26+P33+P34</f>
        <v>401653.49999999994</v>
      </c>
      <c r="Q21" s="25">
        <f>Q22+Q26+Q33+Q34</f>
        <v>401442.5</v>
      </c>
      <c r="R21" s="25">
        <f>R22+R26+R33+R34</f>
        <v>307371.40000000002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5">
        <f>P23+P24+P25</f>
        <v>374180.1</v>
      </c>
      <c r="Q22" s="25">
        <f>Q23+Q24+Q25</f>
        <v>374005.9</v>
      </c>
      <c r="R22" s="25">
        <f>R23+R24+R25</f>
        <v>304426.90000000002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287352.59999999998</v>
      </c>
      <c r="Q23" s="24">
        <v>287218.8</v>
      </c>
      <c r="R23" s="24">
        <v>233809.1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0</v>
      </c>
      <c r="Q24" s="24">
        <v>0</v>
      </c>
      <c r="R24" s="24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86827.5</v>
      </c>
      <c r="Q25" s="24">
        <v>86787.1</v>
      </c>
      <c r="R25" s="24">
        <v>70617.8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5">
        <f>P27+P28+P29+P30+P31+P32</f>
        <v>25705.199999999997</v>
      </c>
      <c r="Q26" s="25">
        <f>Q27+Q28+Q29+Q30+Q31+Q32</f>
        <v>25672.400000000001</v>
      </c>
      <c r="R26" s="25">
        <f>R27+R28+R29+R30+R31+R32</f>
        <v>2005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1090.0999999999999</v>
      </c>
      <c r="Q27" s="24">
        <v>1090.0999999999999</v>
      </c>
      <c r="R27" s="24">
        <v>315.2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0</v>
      </c>
      <c r="Q28" s="24">
        <v>0</v>
      </c>
      <c r="R28" s="24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0</v>
      </c>
      <c r="Q29" s="24">
        <v>0</v>
      </c>
      <c r="R29" s="24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151.69999999999999</v>
      </c>
      <c r="Q30" s="24">
        <v>151.69999999999999</v>
      </c>
      <c r="R30" s="24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3228.6</v>
      </c>
      <c r="Q31" s="24">
        <v>3205.6</v>
      </c>
      <c r="R31" s="24">
        <v>4.4000000000000004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21234.799999999999</v>
      </c>
      <c r="Q32" s="24">
        <v>21225</v>
      </c>
      <c r="R32" s="24">
        <v>1685.4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1643.6</v>
      </c>
      <c r="Q33" s="24">
        <v>1643.6</v>
      </c>
      <c r="R33" s="24">
        <v>939.5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124.6</v>
      </c>
      <c r="Q34" s="24">
        <v>120.6</v>
      </c>
      <c r="R34" s="24">
        <v>0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5">
        <f>P36+P37+P38+P39</f>
        <v>21339.200000000001</v>
      </c>
      <c r="Q35" s="25">
        <f>Q36+Q37+Q38+Q39</f>
        <v>14797.4</v>
      </c>
      <c r="R35" s="25">
        <f>R36+R37+R38+R39</f>
        <v>5396.6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70</v>
      </c>
      <c r="Q36" s="24">
        <v>70</v>
      </c>
      <c r="R36" s="24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v>0</v>
      </c>
      <c r="Q37" s="24">
        <v>0</v>
      </c>
      <c r="R37" s="24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v>0</v>
      </c>
      <c r="Q38" s="24">
        <v>0</v>
      </c>
      <c r="R38" s="24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21269.200000000001</v>
      </c>
      <c r="Q39" s="24">
        <v>14727.4</v>
      </c>
      <c r="R39" s="24">
        <v>5396.6</v>
      </c>
    </row>
    <row r="40" spans="1:18" ht="39" customHeight="1" x14ac:dyDescent="0.25">
      <c r="A40" s="7" t="s">
        <v>27</v>
      </c>
      <c r="O40" s="8">
        <v>20</v>
      </c>
      <c r="P40" s="21">
        <v>14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V38" sqref="V38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5">
        <f>P22+P26+P33+P34</f>
        <v>1065579</v>
      </c>
      <c r="Q21" s="25">
        <f>Q22+Q26+Q33+Q34</f>
        <v>1060946.8</v>
      </c>
      <c r="R21" s="25">
        <f>R22+R26+R33+R34</f>
        <v>846359.5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5">
        <f>P23+P24+P25</f>
        <v>989324.70000000007</v>
      </c>
      <c r="Q22" s="25">
        <f>Q23+Q24+Q25</f>
        <v>985954.5</v>
      </c>
      <c r="R22" s="25">
        <f>R23+R24+R25</f>
        <v>834595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759997.8</v>
      </c>
      <c r="Q23" s="24">
        <v>757417.7</v>
      </c>
      <c r="R23" s="24">
        <v>641311.9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26.4</v>
      </c>
      <c r="Q24" s="24">
        <v>15.6</v>
      </c>
      <c r="R24" s="24">
        <v>15.6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229300.5</v>
      </c>
      <c r="Q25" s="24">
        <v>228521.2</v>
      </c>
      <c r="R25" s="24">
        <v>193267.5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5">
        <f>P27+P28+P29+P30+P31+P32</f>
        <v>71337.600000000006</v>
      </c>
      <c r="Q26" s="25">
        <f>Q27+Q28+Q29+Q30+Q31+Q32</f>
        <v>70077.5</v>
      </c>
      <c r="R26" s="25">
        <f>R27+R28+R29+R30+R31+R32</f>
        <v>8351.6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2386.1999999999998</v>
      </c>
      <c r="Q27" s="24">
        <v>2236.1999999999998</v>
      </c>
      <c r="R27" s="24">
        <v>758.3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90</v>
      </c>
      <c r="Q28" s="24">
        <v>0</v>
      </c>
      <c r="R28" s="24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1704</v>
      </c>
      <c r="Q29" s="24">
        <v>1704</v>
      </c>
      <c r="R29" s="24">
        <v>1704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56.6</v>
      </c>
      <c r="Q30" s="24">
        <v>33.6</v>
      </c>
      <c r="R30" s="24">
        <v>33.6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10572.2</v>
      </c>
      <c r="Q31" s="24">
        <v>10099.799999999999</v>
      </c>
      <c r="R31" s="24">
        <v>2949.3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56528.6</v>
      </c>
      <c r="Q32" s="24">
        <v>56003.9</v>
      </c>
      <c r="R32" s="24">
        <v>2906.4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4655.5</v>
      </c>
      <c r="Q33" s="24">
        <v>4655.5</v>
      </c>
      <c r="R33" s="24">
        <v>3380.4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261.2</v>
      </c>
      <c r="Q34" s="24">
        <v>259.3</v>
      </c>
      <c r="R34" s="24">
        <v>32.5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5">
        <f>P36+P37+P38+P39</f>
        <v>77285</v>
      </c>
      <c r="Q35" s="25">
        <f>Q36+Q37+Q38+Q39</f>
        <v>42681.599999999999</v>
      </c>
      <c r="R35" s="25">
        <f>R36+R37+R38+R39</f>
        <v>22653.4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506.3</v>
      </c>
      <c r="Q36" s="24">
        <v>170</v>
      </c>
      <c r="R36" s="24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v>0</v>
      </c>
      <c r="Q37" s="24">
        <v>0</v>
      </c>
      <c r="R37" s="24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v>0</v>
      </c>
      <c r="Q38" s="24">
        <v>0</v>
      </c>
      <c r="R38" s="24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76778.7</v>
      </c>
      <c r="Q39" s="24">
        <v>42511.6</v>
      </c>
      <c r="R39" s="24">
        <v>22653.4</v>
      </c>
    </row>
    <row r="40" spans="1:18" ht="39" customHeight="1" x14ac:dyDescent="0.25">
      <c r="A40" s="7" t="s">
        <v>27</v>
      </c>
      <c r="O40" s="8">
        <v>20</v>
      </c>
      <c r="P40" s="21">
        <v>19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T37" sqref="T37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'м.р. Ставропольский'!P21+'г. Жигулевск'!P21</f>
        <v>2253750</v>
      </c>
      <c r="Q21" s="23">
        <f>'м.р. Ставропольский'!Q21+'г. Жигулевск'!Q21</f>
        <v>2235907.7000000002</v>
      </c>
      <c r="R21" s="23">
        <f>'м.р. Ставропольский'!R21+'г. Жигулевск'!R21</f>
        <v>1796628.9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'м.р. Ставропольский'!P22+'г. Жигулевск'!P22</f>
        <v>2057212.5</v>
      </c>
      <c r="Q22" s="23">
        <f>'м.р. Ставропольский'!Q22+'г. Жигулевск'!Q22</f>
        <v>2047294.7999999998</v>
      </c>
      <c r="R22" s="23">
        <f>'м.р. Ставропольский'!R22+'г. Жигулевск'!R22</f>
        <v>1753875.5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f>'м.р. Ставропольский'!P23+'г. Жигулевск'!P23</f>
        <v>1584133.8</v>
      </c>
      <c r="Q23" s="24">
        <f>'м.р. Ставропольский'!Q23+'г. Жигулевск'!Q23</f>
        <v>1575069.7</v>
      </c>
      <c r="R23" s="24">
        <f>'м.р. Ставропольский'!R23+'г. Жигулевск'!R23</f>
        <v>1346972.4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f>'м.р. Ставропольский'!P24+'г. Жигулевск'!P24</f>
        <v>34.700000000000003</v>
      </c>
      <c r="Q24" s="24">
        <f>'м.р. Ставропольский'!Q24+'г. Жигулевск'!Q24</f>
        <v>34.700000000000003</v>
      </c>
      <c r="R24" s="24">
        <f>'м.р. Ставропольский'!R24+'г. Жигулевск'!R24</f>
        <v>34.700000000000003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f>'м.р. Ставропольский'!P25+'г. Жигулевск'!P25</f>
        <v>473044</v>
      </c>
      <c r="Q25" s="24">
        <f>'м.р. Ставропольский'!Q25+'г. Жигулевск'!Q25</f>
        <v>472190.4</v>
      </c>
      <c r="R25" s="24">
        <f>'м.р. Ставропольский'!R25+'г. Жигулевск'!R25</f>
        <v>406868.4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'м.р. Ставропольский'!P26+'г. Жигулевск'!P26</f>
        <v>175623.2</v>
      </c>
      <c r="Q26" s="23">
        <f>'м.р. Ставропольский'!Q26+'г. Жигулевск'!Q26</f>
        <v>168433</v>
      </c>
      <c r="R26" s="23">
        <f>'м.р. Ставропольский'!R26+'г. Жигулевск'!R26</f>
        <v>34535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f>'м.р. Ставропольский'!P27+'г. Жигулевск'!P27</f>
        <v>1938.5</v>
      </c>
      <c r="Q27" s="24">
        <f>'м.р. Ставропольский'!Q27+'г. Жигулевск'!Q27</f>
        <v>1695.8</v>
      </c>
      <c r="R27" s="24">
        <f>'м.р. Ставропольский'!R27+'г. Жигулевск'!R27</f>
        <v>1424.5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f>'м.р. Ставропольский'!P28+'г. Жигулевск'!P28</f>
        <v>0</v>
      </c>
      <c r="Q28" s="24">
        <f>'м.р. Ставропольский'!Q28+'г. Жигулевск'!Q28</f>
        <v>0</v>
      </c>
      <c r="R28" s="24">
        <f>'м.р. Ставропольский'!R28+'г. Жигулевск'!R28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f>'м.р. Ставропольский'!P29+'г. Жигулевск'!P29</f>
        <v>16447.099999999999</v>
      </c>
      <c r="Q29" s="24">
        <f>'м.р. Ставропольский'!Q29+'г. Жигулевск'!Q29</f>
        <v>16447.099999999999</v>
      </c>
      <c r="R29" s="24">
        <f>'м.р. Ставропольский'!R29+'г. Жигулевск'!R29</f>
        <v>16447.099999999999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f>'м.р. Ставропольский'!P30+'г. Жигулевск'!P30</f>
        <v>0</v>
      </c>
      <c r="Q30" s="24">
        <f>'м.р. Ставропольский'!Q30+'г. Жигулевск'!Q30</f>
        <v>0</v>
      </c>
      <c r="R30" s="24">
        <f>'м.р. Ставропольский'!R30+'г. Жигулевск'!R30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f>'м.р. Ставропольский'!P31+'г. Жигулевск'!P31</f>
        <v>24808.400000000001</v>
      </c>
      <c r="Q31" s="24">
        <f>'м.р. Ставропольский'!Q31+'г. Жигулевск'!Q31</f>
        <v>22838.9</v>
      </c>
      <c r="R31" s="24">
        <f>'м.р. Ставропольский'!R31+'г. Жигулевск'!R31</f>
        <v>9896.3000000000011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f>'м.р. Ставропольский'!P32+'г. Жигулевск'!P32</f>
        <v>132429.20000000001</v>
      </c>
      <c r="Q32" s="24">
        <f>'м.р. Ставропольский'!Q32+'г. Жигулевск'!Q32</f>
        <v>127451.20000000001</v>
      </c>
      <c r="R32" s="24">
        <f>'м.р. Ставропольский'!R32+'г. Жигулевск'!R32</f>
        <v>6767.1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f>'м.р. Ставропольский'!P33+'г. Жигулевск'!P33</f>
        <v>18883.800000000003</v>
      </c>
      <c r="Q33" s="24">
        <f>'м.р. Ставропольский'!Q33+'г. Жигулевск'!Q33</f>
        <v>18880</v>
      </c>
      <c r="R33" s="24">
        <f>'м.р. Ставропольский'!R33+'г. Жигулевск'!R33</f>
        <v>7109.4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f>'м.р. Ставропольский'!P34+'г. Жигулевск'!P34</f>
        <v>2030.5</v>
      </c>
      <c r="Q34" s="24">
        <f>'м.р. Ставропольский'!Q34+'г. Жигулевск'!Q34</f>
        <v>1299.8999999999999</v>
      </c>
      <c r="R34" s="24">
        <f>'м.р. Ставропольский'!R34+'г. Жигулевск'!R34</f>
        <v>1109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'м.р. Ставропольский'!P35+'г. Жигулевск'!P35</f>
        <v>194899.1</v>
      </c>
      <c r="Q35" s="23">
        <f>'м.р. Ставропольский'!Q35+'г. Жигулевск'!Q35</f>
        <v>134649.5</v>
      </c>
      <c r="R35" s="23">
        <f>'м.р. Ставропольский'!R35+'г. Жигулевск'!R35</f>
        <v>70993.700000000012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f>'м.р. Ставропольский'!P36+'г. Жигулевск'!P36</f>
        <v>4687.2</v>
      </c>
      <c r="Q36" s="24">
        <f>'м.р. Ставропольский'!Q36+'г. Жигулевск'!Q36</f>
        <v>538.79999999999995</v>
      </c>
      <c r="R36" s="24">
        <f>'м.р. Ставропольский'!R36+'г. Жигулевск'!R36</f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f>'м.р. Ставропольский'!P37+'г. Жигулевск'!P37</f>
        <v>0</v>
      </c>
      <c r="Q37" s="24">
        <f>'м.р. Ставропольский'!Q37+'г. Жигулевск'!Q37</f>
        <v>0</v>
      </c>
      <c r="R37" s="24">
        <f>'м.р. Ставропольский'!R37+'г. Жигулевск'!R37</f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f>'м.р. Ставропольский'!P38+'г. Жигулевск'!P38</f>
        <v>0</v>
      </c>
      <c r="Q38" s="24">
        <f>'м.р. Ставропольский'!Q38+'г. Жигулевск'!Q38</f>
        <v>0</v>
      </c>
      <c r="R38" s="24">
        <f>'м.р. Ставропольский'!R38+'г. Жигулевск'!R38</f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f>'м.р. Ставропольский'!P39+'г. Жигулевск'!P39</f>
        <v>190211.9</v>
      </c>
      <c r="Q39" s="24">
        <f>'м.р. Ставропольский'!Q39+'г. Жигулевск'!Q39</f>
        <v>134110.70000000001</v>
      </c>
      <c r="R39" s="24">
        <f>'м.р. Ставропольский'!R39+'г. Жигулевск'!R39</f>
        <v>70993.700000000012</v>
      </c>
    </row>
    <row r="40" spans="1:18" ht="39" customHeight="1" x14ac:dyDescent="0.2">
      <c r="A40" s="7" t="s">
        <v>27</v>
      </c>
      <c r="O40" s="8">
        <v>20</v>
      </c>
      <c r="P40" s="24">
        <f>'м.р. Ставропольский'!P40+'г. Жигулевск'!P40</f>
        <v>37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0"/>
  <sheetViews>
    <sheetView showGridLines="0" topLeftCell="A16" workbookViewId="0">
      <selection activeCell="V35" sqref="V35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22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22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22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22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37">
        <v>3</v>
      </c>
      <c r="Q20" s="37">
        <v>4</v>
      </c>
      <c r="R20" s="37">
        <v>5</v>
      </c>
    </row>
    <row r="21" spans="1:22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35">
        <v>1</v>
      </c>
      <c r="P21" s="40">
        <v>1229302.8</v>
      </c>
      <c r="Q21" s="40">
        <v>1215019.8999999999</v>
      </c>
      <c r="R21" s="40">
        <v>959464.6</v>
      </c>
      <c r="T21" s="17"/>
      <c r="U21" s="17"/>
      <c r="V21" s="17"/>
    </row>
    <row r="22" spans="1:22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35">
        <v>2</v>
      </c>
      <c r="P22" s="39">
        <v>1132726.3999999999</v>
      </c>
      <c r="Q22" s="39">
        <v>1123359.3999999999</v>
      </c>
      <c r="R22" s="39">
        <v>951230.4</v>
      </c>
      <c r="T22" s="17"/>
      <c r="U22" s="17"/>
      <c r="V22" s="17"/>
    </row>
    <row r="23" spans="1:22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35">
        <v>3</v>
      </c>
      <c r="P23" s="39">
        <v>873801.3</v>
      </c>
      <c r="Q23" s="39">
        <v>865160.2</v>
      </c>
      <c r="R23" s="39">
        <v>730391.6</v>
      </c>
      <c r="T23" s="17"/>
      <c r="U23" s="17"/>
      <c r="V23" s="17"/>
    </row>
    <row r="24" spans="1:22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5">
        <v>4</v>
      </c>
      <c r="P24" s="39">
        <v>30.8</v>
      </c>
      <c r="Q24" s="39">
        <v>30.8</v>
      </c>
      <c r="R24" s="39">
        <v>30.8</v>
      </c>
      <c r="T24" s="17"/>
      <c r="U24" s="17"/>
      <c r="V24" s="17"/>
    </row>
    <row r="25" spans="1:22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5">
        <v>5</v>
      </c>
      <c r="P25" s="39">
        <v>258894.3</v>
      </c>
      <c r="Q25" s="39">
        <v>258168.4</v>
      </c>
      <c r="R25" s="39">
        <v>220808</v>
      </c>
      <c r="T25" s="17"/>
      <c r="U25" s="17"/>
      <c r="V25" s="17"/>
    </row>
    <row r="26" spans="1:22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35">
        <v>6</v>
      </c>
      <c r="P26" s="40">
        <v>90398.2</v>
      </c>
      <c r="Q26" s="40">
        <v>86212.9</v>
      </c>
      <c r="R26" s="40">
        <v>4636.5</v>
      </c>
      <c r="T26" s="17"/>
      <c r="U26" s="17"/>
      <c r="V26" s="17"/>
    </row>
    <row r="27" spans="1:22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5">
        <v>7</v>
      </c>
      <c r="P27" s="39">
        <v>823.7</v>
      </c>
      <c r="Q27" s="39">
        <v>682.2</v>
      </c>
      <c r="R27" s="39">
        <v>651.29999999999995</v>
      </c>
      <c r="T27" s="17"/>
      <c r="U27" s="17"/>
      <c r="V27" s="17"/>
    </row>
    <row r="28" spans="1:22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5">
        <v>8</v>
      </c>
      <c r="P28" s="39">
        <v>0</v>
      </c>
      <c r="Q28" s="39">
        <v>0</v>
      </c>
      <c r="R28" s="39">
        <v>0</v>
      </c>
      <c r="T28" s="17"/>
      <c r="U28" s="17"/>
      <c r="V28" s="17"/>
    </row>
    <row r="29" spans="1:22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5">
        <v>9</v>
      </c>
      <c r="P29" s="39">
        <v>0</v>
      </c>
      <c r="Q29" s="39">
        <v>0</v>
      </c>
      <c r="R29" s="39">
        <v>0</v>
      </c>
      <c r="T29" s="17"/>
      <c r="U29" s="17"/>
      <c r="V29" s="17"/>
    </row>
    <row r="30" spans="1:22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6">
        <v>10</v>
      </c>
      <c r="P30" s="39">
        <v>0</v>
      </c>
      <c r="Q30" s="39">
        <v>0</v>
      </c>
      <c r="R30" s="39">
        <v>0</v>
      </c>
      <c r="T30" s="17"/>
      <c r="U30" s="17"/>
      <c r="V30" s="17"/>
    </row>
    <row r="31" spans="1:22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6">
        <v>11</v>
      </c>
      <c r="P31" s="39">
        <v>5356.9</v>
      </c>
      <c r="Q31" s="39">
        <v>4800.8999999999996</v>
      </c>
      <c r="R31" s="39">
        <v>744.7</v>
      </c>
      <c r="T31" s="17"/>
      <c r="U31" s="17"/>
      <c r="V31" s="17"/>
    </row>
    <row r="32" spans="1:22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36">
        <v>12</v>
      </c>
      <c r="P32" s="39">
        <v>84217.600000000006</v>
      </c>
      <c r="Q32" s="39">
        <v>80729.8</v>
      </c>
      <c r="R32" s="39">
        <v>3240.5</v>
      </c>
      <c r="T32" s="17"/>
      <c r="U32" s="17"/>
      <c r="V32" s="17"/>
    </row>
    <row r="33" spans="1:22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36">
        <v>13</v>
      </c>
      <c r="P33" s="39">
        <v>5277</v>
      </c>
      <c r="Q33" s="39">
        <v>5277</v>
      </c>
      <c r="R33" s="39">
        <v>3597.7</v>
      </c>
      <c r="T33" s="17"/>
      <c r="U33" s="17"/>
      <c r="V33" s="17"/>
    </row>
    <row r="34" spans="1:22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36">
        <v>14</v>
      </c>
      <c r="P34" s="39">
        <v>901.2</v>
      </c>
      <c r="Q34" s="39">
        <v>170.6</v>
      </c>
      <c r="R34" s="39">
        <v>0</v>
      </c>
      <c r="T34" s="17"/>
      <c r="U34" s="17"/>
      <c r="V34" s="17"/>
    </row>
    <row r="35" spans="1:22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36">
        <v>15</v>
      </c>
      <c r="P35" s="40">
        <v>79135.100000000006</v>
      </c>
      <c r="Q35" s="40">
        <v>50163.8</v>
      </c>
      <c r="R35" s="40">
        <v>14078.6</v>
      </c>
      <c r="T35" s="17"/>
      <c r="U35" s="17"/>
      <c r="V35" s="17"/>
    </row>
    <row r="36" spans="1:22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36">
        <v>16</v>
      </c>
      <c r="P36" s="39">
        <v>3057.1</v>
      </c>
      <c r="Q36" s="39">
        <v>438.8</v>
      </c>
      <c r="R36" s="39">
        <v>0</v>
      </c>
      <c r="T36" s="17"/>
      <c r="U36" s="17"/>
      <c r="V36" s="17"/>
    </row>
    <row r="37" spans="1:22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36">
        <v>17</v>
      </c>
      <c r="P37" s="39">
        <v>0</v>
      </c>
      <c r="Q37" s="39">
        <v>0</v>
      </c>
      <c r="R37" s="39">
        <v>0</v>
      </c>
      <c r="T37" s="17"/>
      <c r="U37" s="17"/>
      <c r="V37" s="17"/>
    </row>
    <row r="38" spans="1:22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36">
        <v>18</v>
      </c>
      <c r="P38" s="39">
        <v>0</v>
      </c>
      <c r="Q38" s="39">
        <v>0</v>
      </c>
      <c r="R38" s="39">
        <v>0</v>
      </c>
      <c r="T38" s="17"/>
      <c r="U38" s="17"/>
      <c r="V38" s="17"/>
    </row>
    <row r="39" spans="1:22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36">
        <v>19</v>
      </c>
      <c r="P39" s="39">
        <v>76078</v>
      </c>
      <c r="Q39" s="39">
        <v>49725</v>
      </c>
      <c r="R39" s="39">
        <v>14078.6</v>
      </c>
      <c r="T39" s="17"/>
      <c r="U39" s="17"/>
      <c r="V39" s="17"/>
    </row>
    <row r="40" spans="1:22" ht="39" customHeight="1" x14ac:dyDescent="0.2">
      <c r="A40" s="7" t="s">
        <v>27</v>
      </c>
      <c r="O40" s="8">
        <v>20</v>
      </c>
      <c r="P40" s="38">
        <v>25</v>
      </c>
      <c r="Q40" s="22"/>
      <c r="R40" s="22"/>
      <c r="T40" s="17"/>
      <c r="U40" s="17"/>
      <c r="V40" s="17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 P4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W39" sqref="W39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955266.10000000009</v>
      </c>
      <c r="Q21" s="23">
        <f t="shared" ref="Q21:R21" si="0">Q22+Q26+Q33+Q34</f>
        <v>950290.8</v>
      </c>
      <c r="R21" s="23">
        <f t="shared" si="0"/>
        <v>768195.20000000007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878691.60000000009</v>
      </c>
      <c r="Q22" s="23">
        <f t="shared" ref="Q22:R22" si="1">Q23+Q24+Q25</f>
        <v>874683.8</v>
      </c>
      <c r="R22" s="23">
        <f t="shared" si="1"/>
        <v>760326.60000000009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674867.4</v>
      </c>
      <c r="Q23" s="24">
        <v>671792.8</v>
      </c>
      <c r="R23" s="24">
        <v>583960.80000000005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13.4</v>
      </c>
      <c r="Q24" s="24">
        <v>13.4</v>
      </c>
      <c r="R24" s="24">
        <v>13.4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203810.8</v>
      </c>
      <c r="Q25" s="24">
        <v>202877.6</v>
      </c>
      <c r="R25" s="24">
        <v>176352.4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67239.100000000006</v>
      </c>
      <c r="Q26" s="23">
        <f t="shared" ref="Q26:R26" si="2">Q27+Q28+Q29+Q30+Q31+Q32</f>
        <v>66296</v>
      </c>
      <c r="R26" s="23">
        <f t="shared" si="2"/>
        <v>3549.5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1008.9</v>
      </c>
      <c r="Q27" s="24">
        <v>1006.4</v>
      </c>
      <c r="R27" s="24">
        <v>456.7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/>
      <c r="Q28" s="24"/>
      <c r="R28" s="24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/>
      <c r="Q29" s="24"/>
      <c r="R29" s="24"/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60</v>
      </c>
      <c r="Q30" s="24">
        <v>60</v>
      </c>
      <c r="R30" s="24"/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3094.9</v>
      </c>
      <c r="Q31" s="24">
        <v>2757.2</v>
      </c>
      <c r="R31" s="24">
        <v>1111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63075.3</v>
      </c>
      <c r="Q32" s="24">
        <v>62472.4</v>
      </c>
      <c r="R32" s="24">
        <v>1981.8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9282.7999999999993</v>
      </c>
      <c r="Q33" s="24">
        <v>9261.6</v>
      </c>
      <c r="R33" s="24">
        <v>4310.5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52.6</v>
      </c>
      <c r="Q34" s="24">
        <v>49.4</v>
      </c>
      <c r="R34" s="24">
        <v>8.6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66199.399999999994</v>
      </c>
      <c r="Q35" s="23">
        <f t="shared" ref="Q35:R35" si="3">Q36+Q37+Q38+Q39</f>
        <v>39126</v>
      </c>
      <c r="R35" s="23">
        <f t="shared" si="3"/>
        <v>15794.2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1526.9</v>
      </c>
      <c r="Q36" s="24">
        <v>147.1</v>
      </c>
      <c r="R36" s="24"/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/>
      <c r="Q37" s="24"/>
      <c r="R37" s="24"/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/>
      <c r="Q38" s="24"/>
      <c r="R38" s="24"/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64672.5</v>
      </c>
      <c r="Q39" s="24">
        <v>38978.9</v>
      </c>
      <c r="R39" s="24">
        <v>15794.2</v>
      </c>
    </row>
    <row r="40" spans="1:18" ht="39" customHeight="1" x14ac:dyDescent="0.25">
      <c r="A40" s="7" t="s">
        <v>27</v>
      </c>
      <c r="O40" s="8">
        <v>20</v>
      </c>
      <c r="P40" s="21">
        <v>10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V27" sqref="V27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1024447.2000000002</v>
      </c>
      <c r="Q21" s="23">
        <f t="shared" ref="Q21:R21" si="0">Q22+Q26+Q33+Q34</f>
        <v>1020887.8</v>
      </c>
      <c r="R21" s="23">
        <f t="shared" si="0"/>
        <v>837164.29999999993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924486.10000000009</v>
      </c>
      <c r="Q22" s="23">
        <f t="shared" ref="Q22:R22" si="1">Q23+Q24+Q25</f>
        <v>923935.4</v>
      </c>
      <c r="R22" s="23">
        <f t="shared" si="1"/>
        <v>802645.1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710332.5</v>
      </c>
      <c r="Q23" s="24">
        <v>709909.5</v>
      </c>
      <c r="R23" s="24">
        <v>616580.79999999993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3.9</v>
      </c>
      <c r="Q24" s="24">
        <v>3.9</v>
      </c>
      <c r="R24" s="24">
        <v>3.9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214149.7</v>
      </c>
      <c r="Q25" s="24">
        <v>214022</v>
      </c>
      <c r="R25" s="24">
        <v>186060.4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85225</v>
      </c>
      <c r="Q26" s="23">
        <f t="shared" ref="Q26:R26" si="2">Q27+Q28+Q29+Q30+Q31+Q32</f>
        <v>82220.100000000006</v>
      </c>
      <c r="R26" s="23">
        <f t="shared" si="2"/>
        <v>29898.5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1114.8</v>
      </c>
      <c r="Q27" s="24">
        <v>1013.5999999999999</v>
      </c>
      <c r="R27" s="24">
        <v>773.19999999999993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0</v>
      </c>
      <c r="Q28" s="24">
        <v>0</v>
      </c>
      <c r="R28" s="24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16447.099999999999</v>
      </c>
      <c r="Q29" s="24">
        <v>16447.099999999999</v>
      </c>
      <c r="R29" s="24">
        <v>16447.099999999999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0</v>
      </c>
      <c r="Q30" s="24">
        <v>0</v>
      </c>
      <c r="R30" s="24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19451.5</v>
      </c>
      <c r="Q31" s="24">
        <v>18038</v>
      </c>
      <c r="R31" s="24">
        <v>9151.6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48211.600000000006</v>
      </c>
      <c r="Q32" s="24">
        <v>46721.4</v>
      </c>
      <c r="R32" s="24">
        <v>3526.6000000000004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13606.800000000001</v>
      </c>
      <c r="Q33" s="24">
        <v>13603</v>
      </c>
      <c r="R33" s="24">
        <v>3511.7000000000003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1129.3</v>
      </c>
      <c r="Q34" s="24">
        <v>1129.3</v>
      </c>
      <c r="R34" s="24">
        <v>1109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115764</v>
      </c>
      <c r="Q35" s="23">
        <f t="shared" ref="Q35:R35" si="3">Q36+Q37+Q38+Q39</f>
        <v>84485.700000000012</v>
      </c>
      <c r="R35" s="23">
        <f t="shared" si="3"/>
        <v>56915.100000000006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1630.1</v>
      </c>
      <c r="Q36" s="24">
        <v>100</v>
      </c>
      <c r="R36" s="24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v>0</v>
      </c>
      <c r="Q37" s="24">
        <v>0</v>
      </c>
      <c r="R37" s="24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v>0</v>
      </c>
      <c r="Q38" s="24">
        <v>0</v>
      </c>
      <c r="R38" s="24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114133.9</v>
      </c>
      <c r="Q39" s="24">
        <v>84385.700000000012</v>
      </c>
      <c r="R39" s="24">
        <v>56915.100000000006</v>
      </c>
    </row>
    <row r="40" spans="1:18" ht="39" customHeight="1" x14ac:dyDescent="0.2">
      <c r="A40" s="7" t="s">
        <v>27</v>
      </c>
      <c r="O40" s="8">
        <v>20</v>
      </c>
      <c r="P40" s="24">
        <v>12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 P4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V30" sqref="V3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'м.р. Алексеевский'!P21+'м.р. Борский'!P21+'м.р. Нефтегорский'!P21</f>
        <v>1128147</v>
      </c>
      <c r="Q21" s="23">
        <f>'м.р. Алексеевский'!Q21+'м.р. Борский'!Q21+'м.р. Нефтегорский'!Q21</f>
        <v>1125440.5</v>
      </c>
      <c r="R21" s="23">
        <f>'м.р. Алексеевский'!R21+'м.р. Борский'!R21+'м.р. Нефтегорский'!R21</f>
        <v>882490.5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'м.р. Алексеевский'!P22+'м.р. Борский'!P22+'м.р. Нефтегорский'!P22</f>
        <v>1048805.7999999998</v>
      </c>
      <c r="Q22" s="24">
        <f>'м.р. Алексеевский'!Q22+'м.р. Борский'!Q22+'м.р. Нефтегорский'!Q22</f>
        <v>1048470.5</v>
      </c>
      <c r="R22" s="24">
        <f>'м.р. Алексеевский'!R22+'м.р. Борский'!R22+'м.р. Нефтегорский'!R22</f>
        <v>874447.6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f>'м.р. Алексеевский'!P23+'м.р. Борский'!P23+'м.р. Нефтегорский'!P23</f>
        <v>806885.39999999991</v>
      </c>
      <c r="Q23" s="24">
        <f>'м.р. Алексеевский'!Q23+'м.р. Борский'!Q23+'м.р. Нефтегорский'!Q23</f>
        <v>806630.1</v>
      </c>
      <c r="R23" s="24">
        <f>'м.р. Алексеевский'!R23+'м.р. Борский'!R23+'м.р. Нефтегорский'!R23</f>
        <v>672946.7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f>'м.р. Алексеевский'!P24+'м.р. Борский'!P24+'м.р. Нефтегорский'!P24</f>
        <v>6.8</v>
      </c>
      <c r="Q24" s="24">
        <f>'м.р. Алексеевский'!Q24+'м.р. Борский'!Q24+'м.р. Нефтегорский'!Q24</f>
        <v>4</v>
      </c>
      <c r="R24" s="24">
        <f>'м.р. Алексеевский'!R24+'м.р. Борский'!R24+'м.р. Нефтегорский'!R24</f>
        <v>4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f>'м.р. Алексеевский'!P25+'м.р. Борский'!P25+'м.р. Нефтегорский'!P25</f>
        <v>241913.60000000003</v>
      </c>
      <c r="Q25" s="24">
        <f>'м.р. Алексеевский'!Q25+'м.р. Борский'!Q25+'м.р. Нефтегорский'!Q25</f>
        <v>241836.40000000002</v>
      </c>
      <c r="R25" s="24">
        <f>'м.р. Алексеевский'!R25+'м.р. Борский'!R25+'м.р. Нефтегорский'!R25</f>
        <v>201496.90000000002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'м.р. Алексеевский'!P26+'м.р. Борский'!P26+'м.р. Нефтегорский'!P26</f>
        <v>69333.200000000012</v>
      </c>
      <c r="Q26" s="23">
        <f>'м.р. Алексеевский'!Q26+'м.р. Борский'!Q26+'м.р. Нефтегорский'!Q26</f>
        <v>67017.299999999988</v>
      </c>
      <c r="R26" s="23">
        <f>'м.р. Алексеевский'!R26+'м.р. Борский'!R26+'м.р. Нефтегорский'!R26</f>
        <v>3855.7999999999997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f>'м.р. Алексеевский'!P27+'м.р. Борский'!P27+'м.р. Нефтегорский'!P27</f>
        <v>1542.7</v>
      </c>
      <c r="Q27" s="24">
        <f>'м.р. Алексеевский'!Q27+'м.р. Борский'!Q27+'м.р. Нефтегорский'!Q27</f>
        <v>1463.4</v>
      </c>
      <c r="R27" s="24">
        <f>'м.р. Алексеевский'!R27+'м.р. Борский'!R27+'м.р. Нефтегорский'!R27</f>
        <v>673.7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f>'м.р. Алексеевский'!P28+'м.р. Борский'!P28+'м.р. Нефтегорский'!P28</f>
        <v>0</v>
      </c>
      <c r="Q28" s="24">
        <f>'м.р. Алексеевский'!Q28+'м.р. Борский'!Q28+'м.р. Нефтегорский'!Q28</f>
        <v>0</v>
      </c>
      <c r="R28" s="24">
        <f>'м.р. Алексеевский'!R28+'м.р. Борский'!R28+'м.р. Нефтегорский'!R28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f>'м.р. Алексеевский'!P29+'м.р. Борский'!P29+'м.р. Нефтегорский'!P29</f>
        <v>0</v>
      </c>
      <c r="Q29" s="24">
        <f>'м.р. Алексеевский'!Q29+'м.р. Борский'!Q29+'м.р. Нефтегорский'!Q29</f>
        <v>0</v>
      </c>
      <c r="R29" s="24">
        <f>'м.р. Алексеевский'!R29+'м.р. Борский'!R29+'м.р. Нефтегорский'!R29</f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f>'м.р. Алексеевский'!P30+'м.р. Борский'!P30+'м.р. Нефтегорский'!P30</f>
        <v>1219.8000000000002</v>
      </c>
      <c r="Q30" s="24">
        <f>'м.р. Алексеевский'!Q30+'м.р. Борский'!Q30+'м.р. Нефтегорский'!Q30</f>
        <v>1219.8000000000002</v>
      </c>
      <c r="R30" s="24">
        <f>'м.р. Алексеевский'!R30+'м.р. Борский'!R30+'м.р. Нефтегорский'!R30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f>'м.р. Алексеевский'!P31+'м.р. Борский'!P31+'м.р. Нефтегорский'!P31</f>
        <v>12949.5</v>
      </c>
      <c r="Q31" s="24">
        <f>'м.р. Алексеевский'!Q31+'м.р. Борский'!Q31+'м.р. Нефтегорский'!Q31</f>
        <v>12700.1</v>
      </c>
      <c r="R31" s="24">
        <f>'м.р. Алексеевский'!R31+'м.р. Борский'!R31+'м.р. Нефтегорский'!R31</f>
        <v>1146.8000000000002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f>'м.р. Алексеевский'!P32+'м.р. Борский'!P32+'м.р. Нефтегорский'!P32</f>
        <v>53621.200000000004</v>
      </c>
      <c r="Q32" s="24">
        <f>'м.р. Алексеевский'!Q32+'м.р. Борский'!Q32+'м.р. Нефтегорский'!Q32</f>
        <v>51634</v>
      </c>
      <c r="R32" s="24">
        <f>'м.р. Алексеевский'!R32+'м.р. Борский'!R32+'м.р. Нефтегорский'!R32</f>
        <v>2035.2999999999997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f>'м.р. Алексеевский'!P33+'м.р. Борский'!P33+'м.р. Нефтегорский'!P33</f>
        <v>9687.5</v>
      </c>
      <c r="Q33" s="24">
        <f>'м.р. Алексеевский'!Q33+'м.р. Борский'!Q33+'м.р. Нефтегорский'!Q33</f>
        <v>9646.1999999999989</v>
      </c>
      <c r="R33" s="24">
        <f>'м.р. Алексеевский'!R33+'м.р. Борский'!R33+'м.р. Нефтегорский'!R33</f>
        <v>4130.5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f>'м.р. Алексеевский'!P34+'м.р. Борский'!P34+'м.р. Нефтегорский'!P34</f>
        <v>320.5</v>
      </c>
      <c r="Q34" s="24">
        <f>'м.р. Алексеевский'!Q34+'м.р. Борский'!Q34+'м.р. Нефтегорский'!Q34</f>
        <v>306.5</v>
      </c>
      <c r="R34" s="24">
        <f>'м.р. Алексеевский'!R34+'м.р. Борский'!R34+'м.р. Нефтегорский'!R34</f>
        <v>56.6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'м.р. Алексеевский'!P35+'м.р. Борский'!P35+'м.р. Нефтегорский'!P35</f>
        <v>69935.399999999994</v>
      </c>
      <c r="Q35" s="23">
        <f>'м.р. Алексеевский'!Q35+'м.р. Борский'!Q35+'м.р. Нефтегорский'!Q35</f>
        <v>47909.399999999994</v>
      </c>
      <c r="R35" s="23">
        <f>'м.р. Алексеевский'!R35+'м.р. Борский'!R35+'м.р. Нефтегорский'!R35</f>
        <v>14449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f>'м.р. Алексеевский'!P36+'м.р. Борский'!P36+'м.р. Нефтегорский'!P36</f>
        <v>1378.4</v>
      </c>
      <c r="Q36" s="24">
        <f>'м.р. Алексеевский'!Q36+'м.р. Борский'!Q36+'м.р. Нефтегорский'!Q36</f>
        <v>470.1</v>
      </c>
      <c r="R36" s="24">
        <f>'м.р. Алексеевский'!R36+'м.р. Борский'!R36+'м.р. Нефтегорский'!R36</f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f>'м.р. Алексеевский'!P37+'м.р. Борский'!P37+'м.р. Нефтегорский'!P37</f>
        <v>0</v>
      </c>
      <c r="Q37" s="24">
        <f>'м.р. Алексеевский'!Q37+'м.р. Борский'!Q37+'м.р. Нефтегорский'!Q37</f>
        <v>0</v>
      </c>
      <c r="R37" s="24">
        <f>'м.р. Алексеевский'!R37+'м.р. Борский'!R37+'м.р. Нефтегорский'!R37</f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f>'м.р. Алексеевский'!P38+'м.р. Борский'!P38+'м.р. Нефтегорский'!P38</f>
        <v>0</v>
      </c>
      <c r="Q38" s="24">
        <f>'м.р. Алексеевский'!Q38+'м.р. Борский'!Q38+'м.р. Нефтегорский'!Q38</f>
        <v>0</v>
      </c>
      <c r="R38" s="24">
        <f>'м.р. Алексеевский'!R38+'м.р. Борский'!R38+'м.р. Нефтегорский'!R38</f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f>'м.р. Алексеевский'!P39+'м.р. Борский'!P39+'м.р. Нефтегорский'!P39</f>
        <v>68557</v>
      </c>
      <c r="Q39" s="24">
        <f>'м.р. Алексеевский'!Q39+'м.р. Борский'!Q39+'м.р. Нефтегорский'!Q39</f>
        <v>47439.3</v>
      </c>
      <c r="R39" s="24">
        <f>'м.р. Алексеевский'!R39+'м.р. Борский'!R39+'м.р. Нефтегорский'!R39</f>
        <v>14449</v>
      </c>
    </row>
    <row r="40" spans="1:18" ht="39" customHeight="1" x14ac:dyDescent="0.2">
      <c r="A40" s="7" t="s">
        <v>27</v>
      </c>
      <c r="O40" s="8">
        <v>20</v>
      </c>
      <c r="P40" s="27">
        <f>'м.р. Алексеевский'!P40+'м.р. Борский'!P40+'м.р. Нефтегорский'!P40</f>
        <v>21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Z29" sqref="Z29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217738.49999999997</v>
      </c>
      <c r="Q21" s="23">
        <f t="shared" ref="Q21:R21" si="0">Q22+Q26+Q33+Q34</f>
        <v>217488.8</v>
      </c>
      <c r="R21" s="23">
        <f t="shared" si="0"/>
        <v>165289.5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202401.49999999997</v>
      </c>
      <c r="Q22" s="23">
        <f t="shared" ref="Q22:R22" si="1">Q23+Q24+Q25</f>
        <v>202401.49999999997</v>
      </c>
      <c r="R22" s="23">
        <f t="shared" si="1"/>
        <v>164148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155494.49999999997</v>
      </c>
      <c r="Q23" s="24">
        <v>155494.49999999997</v>
      </c>
      <c r="R23" s="24">
        <v>126124.19999999998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0</v>
      </c>
      <c r="Q24" s="24">
        <v>0</v>
      </c>
      <c r="R24" s="24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46907.000000000007</v>
      </c>
      <c r="Q25" s="24">
        <v>46907.000000000007</v>
      </c>
      <c r="R25" s="24">
        <v>38023.800000000003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12998.600000000002</v>
      </c>
      <c r="Q26" s="23">
        <f t="shared" ref="Q26:R26" si="2">Q27+Q28+Q29+Q30+Q31+Q32</f>
        <v>12765.100000000002</v>
      </c>
      <c r="R26" s="23">
        <f t="shared" si="2"/>
        <v>549.79999999999995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227.10000000000002</v>
      </c>
      <c r="Q27" s="24">
        <v>181.8</v>
      </c>
      <c r="R27" s="24">
        <v>130.19999999999999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0</v>
      </c>
      <c r="Q28" s="24">
        <v>0</v>
      </c>
      <c r="R28" s="24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0</v>
      </c>
      <c r="Q29" s="24">
        <v>0</v>
      </c>
      <c r="R29" s="24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399</v>
      </c>
      <c r="Q30" s="24">
        <v>399</v>
      </c>
      <c r="R30" s="24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3049.3</v>
      </c>
      <c r="Q31" s="24">
        <v>3034.5</v>
      </c>
      <c r="R31" s="24">
        <v>144.6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9323.2000000000025</v>
      </c>
      <c r="Q32" s="24">
        <v>9149.8000000000011</v>
      </c>
      <c r="R32" s="24">
        <v>275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2260.2999999999997</v>
      </c>
      <c r="Q33" s="24">
        <v>2244.1</v>
      </c>
      <c r="R33" s="24">
        <v>585.70000000000005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78.099999999999994</v>
      </c>
      <c r="Q34" s="24">
        <v>78.099999999999994</v>
      </c>
      <c r="R34" s="24">
        <v>6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11310.399999999998</v>
      </c>
      <c r="Q35" s="23">
        <f t="shared" ref="Q35:R35" si="3">Q36+Q37+Q38+Q39</f>
        <v>9000.7999999999993</v>
      </c>
      <c r="R35" s="23">
        <f t="shared" si="3"/>
        <v>1732.6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12.6</v>
      </c>
      <c r="Q36" s="24">
        <v>0</v>
      </c>
      <c r="R36" s="24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v>0</v>
      </c>
      <c r="Q37" s="24">
        <v>0</v>
      </c>
      <c r="R37" s="24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v>0</v>
      </c>
      <c r="Q38" s="24">
        <v>0</v>
      </c>
      <c r="R38" s="24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11297.799999999997</v>
      </c>
      <c r="Q39" s="24">
        <v>9000.7999999999993</v>
      </c>
      <c r="R39" s="24">
        <v>1732.6</v>
      </c>
    </row>
    <row r="40" spans="1:18" ht="39" customHeight="1" x14ac:dyDescent="0.25">
      <c r="A40" s="7" t="s">
        <v>27</v>
      </c>
      <c r="O40" s="8">
        <v>20</v>
      </c>
      <c r="P40" s="21">
        <v>6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40" sqref="P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423540.19999999995</v>
      </c>
      <c r="Q21" s="23">
        <f t="shared" ref="Q21:R21" si="0">Q22+Q26+Q33+Q34</f>
        <v>423093.60000000003</v>
      </c>
      <c r="R21" s="23">
        <f t="shared" si="0"/>
        <v>328843.50000000006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394393.19999999995</v>
      </c>
      <c r="Q22" s="23">
        <f t="shared" ref="Q22:R22" si="1">Q23+Q24+Q25</f>
        <v>394074.10000000003</v>
      </c>
      <c r="R22" s="23">
        <f t="shared" si="1"/>
        <v>325442.90000000002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302812.39999999997</v>
      </c>
      <c r="Q23" s="24">
        <v>302569.5</v>
      </c>
      <c r="R23" s="24">
        <v>249875.60000000003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2.8</v>
      </c>
      <c r="Q24" s="24">
        <v>0</v>
      </c>
      <c r="R24" s="24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91578.000000000015</v>
      </c>
      <c r="Q25" s="24">
        <v>91504.60000000002</v>
      </c>
      <c r="R25" s="24">
        <v>75567.3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26337.5</v>
      </c>
      <c r="Q26" s="23">
        <f t="shared" ref="Q26:R26" si="2">Q27+Q28+Q29+Q30+Q31+Q32</f>
        <v>26240.799999999996</v>
      </c>
      <c r="R26" s="23">
        <f t="shared" si="2"/>
        <v>1615.7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633.9</v>
      </c>
      <c r="Q27" s="24">
        <v>623.9</v>
      </c>
      <c r="R27" s="24">
        <v>222.4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0</v>
      </c>
      <c r="Q28" s="24">
        <v>0</v>
      </c>
      <c r="R28" s="24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0</v>
      </c>
      <c r="Q29" s="24">
        <v>0</v>
      </c>
      <c r="R29" s="24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196.1</v>
      </c>
      <c r="Q30" s="24">
        <v>196.1</v>
      </c>
      <c r="R30" s="24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6686.9</v>
      </c>
      <c r="Q31" s="24">
        <v>6683.4</v>
      </c>
      <c r="R31" s="24">
        <v>671.7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18820.599999999999</v>
      </c>
      <c r="Q32" s="24">
        <v>18737.399999999998</v>
      </c>
      <c r="R32" s="24">
        <v>721.6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2631.5</v>
      </c>
      <c r="Q33" s="24">
        <v>2614.6999999999998</v>
      </c>
      <c r="R33" s="24">
        <v>1745.8999999999996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178</v>
      </c>
      <c r="Q34" s="24">
        <v>164</v>
      </c>
      <c r="R34" s="24">
        <v>39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26248.3</v>
      </c>
      <c r="Q35" s="26">
        <f t="shared" ref="Q35:R35" si="3">Q36+Q37+Q38+Q39</f>
        <v>18985.400000000001</v>
      </c>
      <c r="R35" s="23">
        <f t="shared" si="3"/>
        <v>6426.9000000000005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1000</v>
      </c>
      <c r="Q36" s="24">
        <v>300</v>
      </c>
      <c r="R36" s="24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v>0</v>
      </c>
      <c r="Q37" s="24">
        <v>0</v>
      </c>
      <c r="R37" s="24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v>0</v>
      </c>
      <c r="Q38" s="24">
        <v>0</v>
      </c>
      <c r="R38" s="24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25248.3</v>
      </c>
      <c r="Q39" s="24">
        <v>18685.400000000001</v>
      </c>
      <c r="R39" s="24">
        <v>6426.9000000000005</v>
      </c>
    </row>
    <row r="40" spans="1:18" ht="39" customHeight="1" x14ac:dyDescent="0.25">
      <c r="A40" s="7" t="s">
        <v>27</v>
      </c>
      <c r="O40" s="8">
        <v>20</v>
      </c>
      <c r="P40" s="21">
        <v>7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W23" sqref="W23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486868.3</v>
      </c>
      <c r="Q21" s="23">
        <f t="shared" ref="Q21:R21" si="0">Q22+Q26+Q33+Q34</f>
        <v>484858.10000000003</v>
      </c>
      <c r="R21" s="23">
        <f t="shared" si="0"/>
        <v>388357.49999999994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452011.1</v>
      </c>
      <c r="Q22" s="23">
        <f t="shared" ref="Q22:R22" si="1">Q23+Q24+Q25</f>
        <v>451994.89999999997</v>
      </c>
      <c r="R22" s="23">
        <f t="shared" si="1"/>
        <v>384856.69999999995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348578.5</v>
      </c>
      <c r="Q23" s="24">
        <v>348566.1</v>
      </c>
      <c r="R23" s="24">
        <v>296946.89999999997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4</v>
      </c>
      <c r="Q24" s="24">
        <v>4</v>
      </c>
      <c r="R24" s="24">
        <v>4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103428.6</v>
      </c>
      <c r="Q25" s="24">
        <v>103424.8</v>
      </c>
      <c r="R25" s="24">
        <v>87905.8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29997.100000000002</v>
      </c>
      <c r="Q26" s="23">
        <f t="shared" ref="Q26:R26" si="2">Q27+Q28+Q29+Q30+Q31+Q32</f>
        <v>28011.4</v>
      </c>
      <c r="R26" s="23">
        <f t="shared" si="2"/>
        <v>1690.2999999999997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681.7</v>
      </c>
      <c r="Q27" s="24">
        <v>657.7</v>
      </c>
      <c r="R27" s="24">
        <v>321.10000000000002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0</v>
      </c>
      <c r="Q28" s="24">
        <v>0</v>
      </c>
      <c r="R28" s="24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0</v>
      </c>
      <c r="Q29" s="24">
        <v>0</v>
      </c>
      <c r="R29" s="24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624.70000000000005</v>
      </c>
      <c r="Q30" s="24">
        <v>624.70000000000005</v>
      </c>
      <c r="R30" s="24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3213.3</v>
      </c>
      <c r="Q31" s="24">
        <v>2982.2000000000003</v>
      </c>
      <c r="R31" s="24">
        <v>330.5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25477.4</v>
      </c>
      <c r="Q32" s="24">
        <v>23746.799999999999</v>
      </c>
      <c r="R32" s="24">
        <v>1038.6999999999998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4795.7</v>
      </c>
      <c r="Q33" s="24">
        <v>4787.3999999999996</v>
      </c>
      <c r="R33" s="24">
        <v>1798.9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64.400000000000006</v>
      </c>
      <c r="Q34" s="24">
        <v>64.400000000000006</v>
      </c>
      <c r="R34" s="24">
        <v>11.6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32376.7</v>
      </c>
      <c r="Q35" s="23">
        <f t="shared" ref="Q35:R35" si="3">Q36+Q37+Q38+Q39</f>
        <v>19923.199999999997</v>
      </c>
      <c r="R35" s="23">
        <f t="shared" si="3"/>
        <v>6289.5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365.8</v>
      </c>
      <c r="Q36" s="24">
        <v>170.1</v>
      </c>
      <c r="R36" s="24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v>0</v>
      </c>
      <c r="Q37" s="24">
        <v>0</v>
      </c>
      <c r="R37" s="24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v>0</v>
      </c>
      <c r="Q38" s="24">
        <v>0</v>
      </c>
      <c r="R38" s="24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32010.9</v>
      </c>
      <c r="Q39" s="24">
        <v>19753.099999999999</v>
      </c>
      <c r="R39" s="24">
        <v>6289.5</v>
      </c>
    </row>
    <row r="40" spans="1:18" ht="39" customHeight="1" x14ac:dyDescent="0.25">
      <c r="A40" s="7" t="s">
        <v>27</v>
      </c>
      <c r="O40" s="8">
        <v>20</v>
      </c>
      <c r="P40" s="21">
        <v>8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V27" sqref="V27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'м.р. Безенчукский'!P21+'м.р. Красноармейский'!P21+'м.р. Пестравский'!P21+'м.р.  Приволжский'!P21+'м.р. Хворостянский'!P21+'г. Чапаевск'!P21</f>
        <v>3178836.3</v>
      </c>
      <c r="Q21" s="23">
        <f>'м.р. Безенчукский'!Q21+'м.р. Красноармейский'!Q21+'м.р. Пестравский'!Q21+'м.р.  Приволжский'!Q21+'м.р. Хворостянский'!Q21+'г. Чапаевск'!Q21</f>
        <v>3169683.8000000003</v>
      </c>
      <c r="R21" s="23">
        <f>'м.р. Безенчукский'!R21+'м.р. Красноармейский'!R21+'м.р. Пестравский'!R21+'м.р.  Приволжский'!R21+'м.р. Хворостянский'!R21+'г. Чапаевск'!R21</f>
        <v>2531768.7000000002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'м.р. Безенчукский'!P22+'м.р. Красноармейский'!P22+'м.р. Пестравский'!P22+'м.р.  Приволжский'!P22+'м.р. Хворостянский'!P22+'г. Чапаевск'!P22</f>
        <v>2932074.5</v>
      </c>
      <c r="Q22" s="23">
        <f>'м.р. Безенчукский'!Q22+'м.р. Красноармейский'!Q22+'м.р. Пестравский'!Q22+'м.р.  Приволжский'!Q22+'м.р. Хворостянский'!Q22+'г. Чапаевск'!Q22</f>
        <v>2930397.5000000005</v>
      </c>
      <c r="R22" s="23">
        <f>'м.р. Безенчукский'!R22+'м.р. Красноармейский'!R22+'м.р. Пестравский'!R22+'м.р.  Приволжский'!R22+'м.р. Хворостянский'!R22+'г. Чапаевск'!R22</f>
        <v>2492401.7000000002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f>'м.р. Безенчукский'!P23+'м.р. Красноармейский'!P23+'м.р. Пестравский'!P23+'м.р.  Приволжский'!P23+'м.р. Хворостянский'!P23+'г. Чапаевск'!P23</f>
        <v>2251761.3000000003</v>
      </c>
      <c r="Q23" s="24">
        <f>'м.р. Безенчукский'!Q23+'м.р. Красноармейский'!Q23+'м.р. Пестравский'!Q23+'м.р.  Приволжский'!Q23+'м.р. Хворостянский'!Q23+'г. Чапаевск'!Q23</f>
        <v>2250797.2000000002</v>
      </c>
      <c r="R23" s="24">
        <f>'м.р. Безенчукский'!R23+'м.р. Красноармейский'!R23+'м.р. Пестравский'!R23+'м.р.  Приволжский'!R23+'м.р. Хворостянский'!R23+'г. Чапаевск'!R23</f>
        <v>1914304.8000000003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f>'м.р. Безенчукский'!P24+'м.р. Красноармейский'!P24+'м.р. Пестравский'!P24+'м.р.  Приволжский'!P24+'м.р. Хворостянский'!P24+'г. Чапаевск'!P24</f>
        <v>3.4</v>
      </c>
      <c r="Q24" s="24">
        <f>'м.р. Безенчукский'!Q24+'м.р. Красноармейский'!Q24+'м.р. Пестравский'!Q24+'м.р.  Приволжский'!Q24+'м.р. Хворостянский'!Q24+'г. Чапаевск'!Q24</f>
        <v>3.4</v>
      </c>
      <c r="R24" s="24">
        <f>'м.р. Безенчукский'!R24+'м.р. Красноармейский'!R24+'м.р. Пестравский'!R24+'м.р.  Приволжский'!R24+'м.р. Хворостянский'!R24+'г. Чапаевск'!R24</f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f>'м.р. Безенчукский'!P25+'м.р. Красноармейский'!P25+'м.р. Пестравский'!P25+'м.р.  Приволжский'!P25+'м.р. Хворостянский'!P25+'г. Чапаевск'!P25</f>
        <v>680309.8</v>
      </c>
      <c r="Q25" s="24">
        <f>'м.р. Безенчукский'!Q25+'м.р. Красноармейский'!Q25+'м.р. Пестравский'!Q25+'м.р.  Приволжский'!Q25+'м.р. Хворостянский'!Q25+'г. Чапаевск'!Q25</f>
        <v>679596.90000000014</v>
      </c>
      <c r="R25" s="24">
        <f>'м.р. Безенчукский'!R25+'м.р. Красноармейский'!R25+'м.р. Пестравский'!R25+'м.р.  Приволжский'!R25+'м.р. Хворостянский'!R25+'г. Чапаевск'!R25</f>
        <v>578096.9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'м.р. Безенчукский'!P26+'м.р. Красноармейский'!P26+'м.р. Пестравский'!P26+'м.р.  Приволжский'!P26+'м.р. Хворостянский'!P26+'г. Чапаевск'!P26</f>
        <v>224551.7</v>
      </c>
      <c r="Q26" s="23">
        <f>'м.р. Безенчукский'!Q26+'м.р. Красноармейский'!Q26+'м.р. Пестравский'!Q26+'м.р.  Приволжский'!Q26+'м.р. Хворостянский'!Q26+'г. Чапаевск'!Q26</f>
        <v>217110.09999999998</v>
      </c>
      <c r="R26" s="23">
        <f>'м.р. Безенчукский'!R26+'м.р. Красноармейский'!R26+'м.р. Пестравский'!R26+'м.р.  Приволжский'!R26+'м.р. Хворостянский'!R26+'г. Чапаевск'!R26</f>
        <v>27762.7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f>'м.р. Безенчукский'!P27+'м.р. Красноармейский'!P27+'м.р. Пестравский'!P27+'м.р.  Приволжский'!P27+'м.р. Хворостянский'!P27+'г. Чапаевск'!P27</f>
        <v>4608.3999999999996</v>
      </c>
      <c r="Q27" s="24">
        <f>'м.р. Безенчукский'!Q27+'м.р. Красноармейский'!Q27+'м.р. Пестравский'!Q27+'м.р.  Приволжский'!Q27+'м.р. Хворостянский'!Q27+'г. Чапаевск'!Q27</f>
        <v>3832.0999999999995</v>
      </c>
      <c r="R27" s="24">
        <f>'м.р. Безенчукский'!R27+'м.р. Красноармейский'!R27+'м.р. Пестравский'!R27+'м.р.  Приволжский'!R27+'м.р. Хворостянский'!R27+'г. Чапаевск'!R27</f>
        <v>2514.3999999999996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f>'м.р. Безенчукский'!P28+'м.р. Красноармейский'!P28+'м.р. Пестравский'!P28+'м.р.  Приволжский'!P28+'м.р. Хворостянский'!P28+'г. Чапаевск'!P28</f>
        <v>0</v>
      </c>
      <c r="Q28" s="24">
        <f>'м.р. Безенчукский'!Q28+'м.р. Красноармейский'!Q28+'м.р. Пестравский'!Q28+'м.р.  Приволжский'!Q28+'м.р. Хворостянский'!Q28+'г. Чапаевск'!Q28</f>
        <v>0</v>
      </c>
      <c r="R28" s="24">
        <f>'м.р. Безенчукский'!R28+'м.р. Красноармейский'!R28+'м.р. Пестравский'!R28+'м.р.  Приволжский'!R28+'м.р. Хворостянский'!R28+'г. Чапаевск'!R28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f>'м.р. Безенчукский'!P29+'м.р. Красноармейский'!P29+'м.р. Пестравский'!P29+'м.р.  Приволжский'!P29+'м.р. Хворостянский'!P29+'г. Чапаевск'!P29</f>
        <v>11773.8</v>
      </c>
      <c r="Q29" s="24">
        <f>'м.р. Безенчукский'!Q29+'м.р. Красноармейский'!Q29+'м.р. Пестравский'!Q29+'м.р.  Приволжский'!Q29+'м.р. Хворостянский'!Q29+'г. Чапаевск'!Q29</f>
        <v>11773.8</v>
      </c>
      <c r="R29" s="24">
        <f>'м.р. Безенчукский'!R29+'м.р. Красноармейский'!R29+'м.р. Пестравский'!R29+'м.р.  Приволжский'!R29+'м.р. Хворостянский'!R29+'г. Чапаевск'!R29</f>
        <v>11773.8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f>'м.р. Безенчукский'!P30+'м.р. Красноармейский'!P30+'м.р. Пестравский'!P30+'м.р.  Приволжский'!P30+'м.р. Хворостянский'!P30+'г. Чапаевск'!P30</f>
        <v>216</v>
      </c>
      <c r="Q30" s="24">
        <f>'м.р. Безенчукский'!Q30+'м.р. Красноармейский'!Q30+'м.р. Пестравский'!Q30+'м.р.  Приволжский'!Q30+'м.р. Хворостянский'!Q30+'г. Чапаевск'!Q30</f>
        <v>216</v>
      </c>
      <c r="R30" s="24">
        <f>'м.р. Безенчукский'!R30+'м.р. Красноармейский'!R30+'м.р. Пестравский'!R30+'м.р.  Приволжский'!R30+'м.р. Хворостянский'!R30+'г. Чапаевск'!R30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f>'м.р. Безенчукский'!P31+'м.р. Красноармейский'!P31+'м.р. Пестравский'!P31+'м.р.  Приволжский'!P31+'м.р. Хворостянский'!P31+'г. Чапаевск'!P31</f>
        <v>43971.799999999996</v>
      </c>
      <c r="Q31" s="24">
        <f>'м.р. Безенчукский'!Q31+'м.р. Красноармейский'!Q31+'м.р. Пестравский'!Q31+'м.р.  Приволжский'!Q31+'м.р. Хворостянский'!Q31+'г. Чапаевск'!Q31</f>
        <v>41861.699999999997</v>
      </c>
      <c r="R31" s="24">
        <f>'м.р. Безенчукский'!R31+'м.р. Красноармейский'!R31+'м.р. Пестравский'!R31+'м.р.  Приволжский'!R31+'м.р. Хворостянский'!R31+'г. Чапаевск'!R31</f>
        <v>8039.2000000000007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f>'м.р. Безенчукский'!P32+'м.р. Красноармейский'!P32+'м.р. Пестравский'!P32+'м.р.  Приволжский'!P32+'м.р. Хворостянский'!P32+'г. Чапаевск'!P32</f>
        <v>163981.70000000001</v>
      </c>
      <c r="Q32" s="24">
        <f>'м.р. Безенчукский'!Q32+'м.р. Красноармейский'!Q32+'м.р. Пестравский'!Q32+'м.р.  Приволжский'!Q32+'м.р. Хворостянский'!Q32+'г. Чапаевск'!Q32</f>
        <v>159426.5</v>
      </c>
      <c r="R32" s="24">
        <f>'м.р. Безенчукский'!R32+'м.р. Красноармейский'!R32+'м.р. Пестравский'!R32+'м.р.  Приволжский'!R32+'м.р. Хворостянский'!R32+'г. Чапаевск'!R32</f>
        <v>5435.2999999999993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f>'м.р. Безенчукский'!P33+'м.р. Красноармейский'!P33+'м.р. Пестравский'!P33+'м.р.  Приволжский'!P33+'м.р. Хворостянский'!P33+'г. Чапаевск'!P33</f>
        <v>20266.5</v>
      </c>
      <c r="Q33" s="24">
        <f>'м.р. Безенчукский'!Q33+'м.р. Красноармейский'!Q33+'м.р. Пестравский'!Q33+'м.р.  Приволжский'!Q33+'м.р. Хворостянский'!Q33+'г. Чапаевск'!Q33</f>
        <v>20264.599999999999</v>
      </c>
      <c r="R33" s="24">
        <f>'м.р. Безенчукский'!R33+'м.р. Красноармейский'!R33+'м.р. Пестравский'!R33+'м.р.  Приволжский'!R33+'м.р. Хворостянский'!R33+'г. Чапаевск'!R33</f>
        <v>10448.700000000001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f>'м.р. Безенчукский'!P34+'м.р. Красноармейский'!P34+'м.р. Пестравский'!P34+'м.р.  Приволжский'!P34+'м.р. Хворостянский'!P34+'г. Чапаевск'!P34</f>
        <v>1943.6</v>
      </c>
      <c r="Q34" s="24">
        <f>'м.р. Безенчукский'!Q34+'м.р. Красноармейский'!Q34+'м.р. Пестравский'!Q34+'м.р.  Приволжский'!Q34+'м.р. Хворостянский'!Q34+'г. Чапаевск'!Q34</f>
        <v>1911.6000000000001</v>
      </c>
      <c r="R34" s="24">
        <f>'м.р. Безенчукский'!R34+'м.р. Красноармейский'!R34+'м.р. Пестравский'!R34+'м.р.  Приволжский'!R34+'м.р. Хворостянский'!R34+'г. Чапаевск'!R34</f>
        <v>1155.5999999999999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'м.р. Безенчукский'!P35+'м.р. Красноармейский'!P35+'м.р. Пестравский'!P35+'м.р.  Приволжский'!P35+'м.р. Хворостянский'!P35+'г. Чапаевск'!P35</f>
        <v>224516.1</v>
      </c>
      <c r="Q35" s="23">
        <f>'м.р. Безенчукский'!Q35+'м.р. Красноармейский'!Q35+'м.р. Пестравский'!Q35+'м.р.  Приволжский'!Q35+'м.р. Хворостянский'!Q35+'г. Чапаевск'!Q35</f>
        <v>168316.59999999998</v>
      </c>
      <c r="R35" s="23">
        <f>'м.р. Безенчукский'!R35+'м.р. Красноармейский'!R35+'м.р. Пестравский'!R35+'м.р.  Приволжский'!R35+'м.р. Хворостянский'!R35+'г. Чапаевск'!R35</f>
        <v>87693.700000000012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f>'м.р. Безенчукский'!P36+'м.р. Красноармейский'!P36+'м.р. Пестравский'!P36+'м.р.  Приволжский'!P36+'м.р. Хворостянский'!P36+'г. Чапаевск'!P36</f>
        <v>5820</v>
      </c>
      <c r="Q36" s="24">
        <f>'м.р. Безенчукский'!Q36+'м.р. Красноармейский'!Q36+'м.р. Пестравский'!Q36+'м.р.  Приволжский'!Q36+'м.р. Хворостянский'!Q36+'г. Чапаевск'!Q36</f>
        <v>925.60000000000014</v>
      </c>
      <c r="R36" s="24">
        <f>'м.р. Безенчукский'!R36+'м.р. Красноармейский'!R36+'м.р. Пестравский'!R36+'м.р.  Приволжский'!R36+'м.р. Хворостянский'!R36+'г. Чапаевск'!R36</f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f>'м.р. Безенчукский'!P37+'м.р. Красноармейский'!P37+'м.р. Пестравский'!P37+'м.р.  Приволжский'!P37+'м.р. Хворостянский'!P37+'г. Чапаевск'!P37</f>
        <v>0</v>
      </c>
      <c r="Q37" s="24">
        <f>'м.р. Безенчукский'!Q37+'м.р. Красноармейский'!Q37+'м.р. Пестравский'!Q37+'м.р.  Приволжский'!Q37+'м.р. Хворостянский'!Q37+'г. Чапаевск'!Q37</f>
        <v>0</v>
      </c>
      <c r="R37" s="24">
        <f>'м.р. Безенчукский'!R37+'м.р. Красноармейский'!R37+'м.р. Пестравский'!R37+'м.р.  Приволжский'!R37+'м.р. Хворостянский'!R37+'г. Чапаевск'!R37</f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f>'м.р. Безенчукский'!P38+'м.р. Красноармейский'!P38+'м.р. Пестравский'!P38+'м.р.  Приволжский'!P38+'м.р. Хворостянский'!P38+'г. Чапаевск'!P38</f>
        <v>0</v>
      </c>
      <c r="Q38" s="24">
        <f>'м.р. Безенчукский'!Q38+'м.р. Красноармейский'!Q38+'м.р. Пестравский'!Q38+'м.р.  Приволжский'!Q38+'м.р. Хворостянский'!Q38+'г. Чапаевск'!Q38</f>
        <v>0</v>
      </c>
      <c r="R38" s="24">
        <f>'м.р. Безенчукский'!R38+'м.р. Красноармейский'!R38+'м.р. Пестравский'!R38+'м.р.  Приволжский'!R38+'м.р. Хворостянский'!R38+'г. Чапаевск'!R38</f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f>'м.р. Безенчукский'!P39+'м.р. Красноармейский'!P39+'м.р. Пестравский'!P39+'м.р.  Приволжский'!P39+'м.р. Хворостянский'!P39+'г. Чапаевск'!P39</f>
        <v>218696.1</v>
      </c>
      <c r="Q39" s="24">
        <f>'м.р. Безенчукский'!Q39+'м.р. Красноармейский'!Q39+'м.р. Пестравский'!Q39+'м.р.  Приволжский'!Q39+'м.р. Хворостянский'!Q39+'г. Чапаевск'!Q39</f>
        <v>167390.99999999997</v>
      </c>
      <c r="R39" s="24">
        <f>'м.р. Безенчукский'!R39+'м.р. Красноармейский'!R39+'м.р. Пестравский'!R39+'м.р.  Приволжский'!R39+'м.р. Хворостянский'!R39+'г. Чапаевск'!R39</f>
        <v>87693.700000000012</v>
      </c>
    </row>
    <row r="40" spans="1:18" ht="39" customHeight="1" x14ac:dyDescent="0.2">
      <c r="A40" s="7" t="s">
        <v>27</v>
      </c>
      <c r="O40" s="8">
        <v>20</v>
      </c>
      <c r="P40" s="24">
        <f>'м.р. Безенчукский'!P40+'м.р. Красноармейский'!P40+'м.р. Пестравский'!P40+'м.р.  Приволжский'!P40+'м.р. Хворостянский'!P40+'г. Чапаевск'!P40</f>
        <v>73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W36" sqref="W36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658997.9</v>
      </c>
      <c r="Q21" s="23">
        <f>Q22+Q26+Q33+Q34</f>
        <v>657363.50000000012</v>
      </c>
      <c r="R21" s="23">
        <f>R22+R26+R33+R34</f>
        <v>529483.69999999995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617319.4</v>
      </c>
      <c r="Q22" s="23">
        <f>Q23+Q24+Q25</f>
        <v>616770.80000000005</v>
      </c>
      <c r="R22" s="23">
        <f>R23+R24+R25</f>
        <v>525569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2">
        <v>474247.5</v>
      </c>
      <c r="Q23" s="32">
        <v>473956.1</v>
      </c>
      <c r="R23" s="32">
        <v>403900.80000000005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2">
        <v>0</v>
      </c>
      <c r="Q24" s="32">
        <v>0</v>
      </c>
      <c r="R24" s="32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2">
        <v>143071.90000000002</v>
      </c>
      <c r="Q25" s="32">
        <v>142814.70000000001</v>
      </c>
      <c r="R25" s="32">
        <v>121668.2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37797.599999999999</v>
      </c>
      <c r="Q26" s="23">
        <f>Q27+Q28+Q29+Q30+Q31+Q32</f>
        <v>36714.299999999996</v>
      </c>
      <c r="R26" s="23">
        <f>R27+R28+R29+R30+R31+R32</f>
        <v>2172.3999999999996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2">
        <v>908.19999999999993</v>
      </c>
      <c r="Q27" s="32">
        <v>838.59999999999991</v>
      </c>
      <c r="R27" s="32">
        <v>600.59999999999991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2">
        <v>0</v>
      </c>
      <c r="Q28" s="32">
        <v>0</v>
      </c>
      <c r="R28" s="32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2">
        <v>0</v>
      </c>
      <c r="Q29" s="32">
        <v>0</v>
      </c>
      <c r="R29" s="32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32">
        <v>0</v>
      </c>
      <c r="Q30" s="32">
        <v>0</v>
      </c>
      <c r="R30" s="32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32">
        <v>3867.9</v>
      </c>
      <c r="Q31" s="32">
        <v>3670.7000000000003</v>
      </c>
      <c r="R31" s="32">
        <v>680.8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32">
        <v>33021.5</v>
      </c>
      <c r="Q32" s="32">
        <v>32204.999999999996</v>
      </c>
      <c r="R32" s="32">
        <v>890.99999999999989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32">
        <v>3598.8999999999992</v>
      </c>
      <c r="Q33" s="32">
        <v>3596.9999999999995</v>
      </c>
      <c r="R33" s="32">
        <v>1737.1999999999998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32">
        <v>282.00000000000006</v>
      </c>
      <c r="Q34" s="32">
        <v>281.40000000000003</v>
      </c>
      <c r="R34" s="32">
        <v>5.0999999999999996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42911.19999999999</v>
      </c>
      <c r="Q35" s="23">
        <f>Q36+Q37+Q38+Q39</f>
        <v>23785.3</v>
      </c>
      <c r="R35" s="23">
        <f>R36+R37+R38+R39</f>
        <v>9341.9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32">
        <v>966.2</v>
      </c>
      <c r="Q36" s="32">
        <v>285.30000000000007</v>
      </c>
      <c r="R36" s="32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32">
        <v>0</v>
      </c>
      <c r="Q37" s="32">
        <v>0</v>
      </c>
      <c r="R37" s="32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32">
        <v>0</v>
      </c>
      <c r="Q38" s="32">
        <v>0</v>
      </c>
      <c r="R38" s="32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32">
        <v>41944.999999999993</v>
      </c>
      <c r="Q39" s="32">
        <v>23500</v>
      </c>
      <c r="R39" s="32">
        <v>9341.9</v>
      </c>
    </row>
    <row r="40" spans="1:18" ht="39" customHeight="1" x14ac:dyDescent="0.25">
      <c r="A40" s="7" t="s">
        <v>27</v>
      </c>
      <c r="O40" s="8">
        <v>20</v>
      </c>
      <c r="P40" s="33">
        <v>16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 P26:R26 P35:R35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W36" sqref="W36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351921.39999999991</v>
      </c>
      <c r="Q21" s="23">
        <f>Q22+Q26+Q33+Q34</f>
        <v>350856.19999999995</v>
      </c>
      <c r="R21" s="23">
        <f>R22+R26+R33+R34</f>
        <v>275630.09999999998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330397.89999999997</v>
      </c>
      <c r="Q22" s="23">
        <f>Q23+Q24+Q25</f>
        <v>329538.8</v>
      </c>
      <c r="R22" s="23">
        <f>R23+R24+R25</f>
        <v>273549.59999999998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2">
        <v>253224.39999999997</v>
      </c>
      <c r="Q23" s="32">
        <v>252604.09999999998</v>
      </c>
      <c r="R23" s="32">
        <v>209597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2">
        <v>0</v>
      </c>
      <c r="Q24" s="32">
        <v>0</v>
      </c>
      <c r="R24" s="32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2">
        <v>77173.5</v>
      </c>
      <c r="Q25" s="32">
        <v>76934.7</v>
      </c>
      <c r="R25" s="32">
        <v>63952.600000000006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19713.300000000003</v>
      </c>
      <c r="Q26" s="23">
        <f>Q27+Q28+Q29+Q30+Q31+Q32</f>
        <v>19525.8</v>
      </c>
      <c r="R26" s="23">
        <f>R27+R28+R29+R30+R31+R32</f>
        <v>936.8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2">
        <v>415.5</v>
      </c>
      <c r="Q27" s="32">
        <v>409.40000000000003</v>
      </c>
      <c r="R27" s="32">
        <v>313.3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2">
        <v>0</v>
      </c>
      <c r="Q28" s="32">
        <v>0</v>
      </c>
      <c r="R28" s="32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2">
        <v>0</v>
      </c>
      <c r="Q29" s="32">
        <v>0</v>
      </c>
      <c r="R29" s="32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32">
        <v>0</v>
      </c>
      <c r="Q30" s="32">
        <v>0</v>
      </c>
      <c r="R30" s="32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32">
        <v>3046.1000000000004</v>
      </c>
      <c r="Q31" s="32">
        <v>3043.4000000000005</v>
      </c>
      <c r="R31" s="32">
        <v>139.10000000000002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32">
        <v>16251.7</v>
      </c>
      <c r="Q32" s="32">
        <v>16072.999999999998</v>
      </c>
      <c r="R32" s="32">
        <v>484.4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32">
        <v>1605.6000000000001</v>
      </c>
      <c r="Q33" s="32">
        <v>1605.6000000000001</v>
      </c>
      <c r="R33" s="32">
        <v>1137.3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32">
        <v>204.60000000000002</v>
      </c>
      <c r="Q34" s="32">
        <v>186.00000000000003</v>
      </c>
      <c r="R34" s="32">
        <v>6.4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15062.2</v>
      </c>
      <c r="Q35" s="23">
        <f>Q36+Q37+Q38+Q39</f>
        <v>11286.6</v>
      </c>
      <c r="R35" s="23">
        <f>R36+R37+R38+R39</f>
        <v>3534.7000000000003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32">
        <v>165.9</v>
      </c>
      <c r="Q36" s="32">
        <v>82.2</v>
      </c>
      <c r="R36" s="32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32">
        <v>0</v>
      </c>
      <c r="Q37" s="32">
        <v>0</v>
      </c>
      <c r="R37" s="32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32">
        <v>0</v>
      </c>
      <c r="Q38" s="32">
        <v>0</v>
      </c>
      <c r="R38" s="32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32">
        <v>14896.300000000001</v>
      </c>
      <c r="Q39" s="32">
        <v>11204.4</v>
      </c>
      <c r="R39" s="32">
        <v>3534.7000000000003</v>
      </c>
    </row>
    <row r="40" spans="1:18" ht="39" customHeight="1" x14ac:dyDescent="0.25">
      <c r="A40" s="7" t="s">
        <v>27</v>
      </c>
      <c r="O40" s="8">
        <v>20</v>
      </c>
      <c r="P40" s="33">
        <v>11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 P26:R26 P35:R35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36" sqref="P36:R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293258.19999999995</v>
      </c>
      <c r="Q21" s="23">
        <f>Q22+Q26+Q33+Q34</f>
        <v>292930.09999999998</v>
      </c>
      <c r="R21" s="23">
        <f>R22+R26+R33+R34</f>
        <v>231848.70000000004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276345.2</v>
      </c>
      <c r="Q22" s="23">
        <f>Q23+Q24+Q25</f>
        <v>276314.3</v>
      </c>
      <c r="R22" s="23">
        <f>R23+R24+R25</f>
        <v>229954.30000000002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2">
        <v>212283.40000000002</v>
      </c>
      <c r="Q23" s="32">
        <v>212277.1</v>
      </c>
      <c r="R23" s="32">
        <v>176665.90000000002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2">
        <v>0</v>
      </c>
      <c r="Q24" s="32">
        <v>0</v>
      </c>
      <c r="R24" s="32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2">
        <v>64061.8</v>
      </c>
      <c r="Q25" s="32">
        <v>64037.200000000004</v>
      </c>
      <c r="R25" s="32">
        <v>53288.399999999994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15249.600000000002</v>
      </c>
      <c r="Q26" s="23">
        <f>Q27+Q28+Q29+Q30+Q31+Q32</f>
        <v>14955.400000000001</v>
      </c>
      <c r="R26" s="23">
        <f>R27+R28+R29+R30+R31+R32</f>
        <v>843.10000000000014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2">
        <v>464.39999999999992</v>
      </c>
      <c r="Q27" s="32">
        <v>464.39999999999992</v>
      </c>
      <c r="R27" s="32">
        <v>225.2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2">
        <v>0</v>
      </c>
      <c r="Q28" s="32">
        <v>0</v>
      </c>
      <c r="R28" s="32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2">
        <v>0</v>
      </c>
      <c r="Q29" s="32">
        <v>0</v>
      </c>
      <c r="R29" s="32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32">
        <v>0</v>
      </c>
      <c r="Q30" s="32">
        <v>0</v>
      </c>
      <c r="R30" s="32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32">
        <v>2297.8000000000002</v>
      </c>
      <c r="Q31" s="32">
        <v>2292.8000000000002</v>
      </c>
      <c r="R31" s="32">
        <v>297.3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32">
        <v>12487.400000000001</v>
      </c>
      <c r="Q32" s="32">
        <v>12198.2</v>
      </c>
      <c r="R32" s="32">
        <v>320.60000000000008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32">
        <v>1597.6</v>
      </c>
      <c r="Q33" s="32">
        <v>1597.6</v>
      </c>
      <c r="R33" s="32">
        <v>1045.5999999999999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32">
        <v>65.8</v>
      </c>
      <c r="Q34" s="32">
        <v>62.800000000000004</v>
      </c>
      <c r="R34" s="32">
        <v>5.7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11119.800000000003</v>
      </c>
      <c r="Q35" s="23">
        <f>Q36+Q37+Q38+Q39</f>
        <v>8371.8000000000011</v>
      </c>
      <c r="R35" s="23">
        <f>R36+R37+R38+R39</f>
        <v>2862.3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32">
        <v>119.19999999999999</v>
      </c>
      <c r="Q36" s="32">
        <v>119.19999999999999</v>
      </c>
      <c r="R36" s="32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32">
        <v>0</v>
      </c>
      <c r="Q37" s="32">
        <v>0</v>
      </c>
      <c r="R37" s="32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32">
        <v>0</v>
      </c>
      <c r="Q38" s="32">
        <v>0</v>
      </c>
      <c r="R38" s="32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32">
        <v>11000.600000000002</v>
      </c>
      <c r="Q39" s="32">
        <v>8252.6</v>
      </c>
      <c r="R39" s="32">
        <v>2862.3</v>
      </c>
    </row>
    <row r="40" spans="1:18" ht="39" customHeight="1" x14ac:dyDescent="0.25">
      <c r="A40" s="7" t="s">
        <v>27</v>
      </c>
      <c r="O40" s="8">
        <v>20</v>
      </c>
      <c r="P40" s="33">
        <v>9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 P26:R26 P35:R35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W36" sqref="W36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488616.09999999992</v>
      </c>
      <c r="Q21" s="23">
        <f>Q22+Q26+Q33+Q34</f>
        <v>488022.79999999993</v>
      </c>
      <c r="R21" s="23">
        <f>R22+R26+R33+R34</f>
        <v>382679.39999999997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449881.79999999993</v>
      </c>
      <c r="Q22" s="23">
        <f>Q23+Q24+Q25</f>
        <v>449881.79999999993</v>
      </c>
      <c r="R22" s="23">
        <f>R23+R24+R25</f>
        <v>376290.4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345637.19999999995</v>
      </c>
      <c r="Q23" s="24">
        <v>345637.19999999995</v>
      </c>
      <c r="R23" s="24">
        <v>289061.89999999997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3.4</v>
      </c>
      <c r="Q24" s="24">
        <v>3.4</v>
      </c>
      <c r="R24" s="24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104241.19999999998</v>
      </c>
      <c r="Q25" s="24">
        <v>104241.19999999998</v>
      </c>
      <c r="R25" s="24">
        <v>87228.500000000029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33845.300000000003</v>
      </c>
      <c r="Q26" s="23">
        <f>Q27+Q28+Q29+Q30+Q31+Q32</f>
        <v>33252</v>
      </c>
      <c r="R26" s="23">
        <f>R27+R28+R29+R30+R31+R32</f>
        <v>4373.8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2">
        <v>869.19999999999993</v>
      </c>
      <c r="Q27" s="32">
        <v>844.99999999999989</v>
      </c>
      <c r="R27" s="32">
        <v>459.39999999999992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2">
        <v>0</v>
      </c>
      <c r="Q28" s="32">
        <v>0</v>
      </c>
      <c r="R28" s="32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2">
        <v>1580.8</v>
      </c>
      <c r="Q29" s="32">
        <v>1580.8</v>
      </c>
      <c r="R29" s="32">
        <v>1580.8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32">
        <v>192</v>
      </c>
      <c r="Q30" s="32">
        <v>192</v>
      </c>
      <c r="R30" s="32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32">
        <v>9521.7000000000007</v>
      </c>
      <c r="Q31" s="32">
        <v>9414.5999999999985</v>
      </c>
      <c r="R31" s="32">
        <v>1680.8000000000002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32">
        <v>21681.599999999999</v>
      </c>
      <c r="Q32" s="32">
        <v>21219.599999999999</v>
      </c>
      <c r="R32" s="32">
        <v>652.79999999999984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32">
        <v>4677.3999999999996</v>
      </c>
      <c r="Q33" s="32">
        <v>4677.3999999999996</v>
      </c>
      <c r="R33" s="32">
        <v>1932.1000000000001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32">
        <v>211.60000000000002</v>
      </c>
      <c r="Q34" s="32">
        <v>211.60000000000002</v>
      </c>
      <c r="R34" s="32">
        <v>83.1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28238.500000000004</v>
      </c>
      <c r="Q35" s="23">
        <f>Q36+Q37+Q38+Q39</f>
        <v>22810.2</v>
      </c>
      <c r="R35" s="23">
        <f>R36+R37+R38+R39</f>
        <v>9037.2000000000007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32">
        <v>178.99999999999997</v>
      </c>
      <c r="Q36" s="32">
        <v>176.7</v>
      </c>
      <c r="R36" s="32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32">
        <v>0</v>
      </c>
      <c r="Q37" s="32">
        <v>0</v>
      </c>
      <c r="R37" s="32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32">
        <v>0</v>
      </c>
      <c r="Q38" s="32">
        <v>0</v>
      </c>
      <c r="R38" s="32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32">
        <v>28059.500000000004</v>
      </c>
      <c r="Q39" s="32">
        <v>22633.5</v>
      </c>
      <c r="R39" s="32">
        <v>9037.2000000000007</v>
      </c>
    </row>
    <row r="40" spans="1:18" ht="39" customHeight="1" x14ac:dyDescent="0.2">
      <c r="A40" s="7" t="s">
        <v>27</v>
      </c>
      <c r="O40" s="8">
        <v>20</v>
      </c>
      <c r="P40" s="32">
        <v>12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 P26:R26 P35:R35">
      <formula1>IF(AND(INT(P21*10)=P21*10,P21&gt;=0),TRUE,FALSE)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3:R25">
      <formula1>IF(AND(INT(P23*10)=P23*10,P23&gt;=0),TRUE,FALSE)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36" sqref="P36:R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576708.39999999991</v>
      </c>
      <c r="Q21" s="23">
        <f t="shared" ref="Q21:R21" si="0">Q22+Q26+Q33+Q34</f>
        <v>575528.29999999993</v>
      </c>
      <c r="R21" s="23">
        <f t="shared" si="0"/>
        <v>457150.7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540237.19999999995</v>
      </c>
      <c r="Q22" s="23">
        <f t="shared" ref="Q22:R22" si="1">Q23+Q24+Q25</f>
        <v>539460.1</v>
      </c>
      <c r="R22" s="23">
        <f t="shared" si="1"/>
        <v>453214.60000000003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415029.8</v>
      </c>
      <c r="Q23" s="24">
        <v>414431.6</v>
      </c>
      <c r="R23" s="24">
        <v>348288.9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/>
      <c r="Q24" s="24"/>
      <c r="R24" s="24"/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125207.4</v>
      </c>
      <c r="Q25" s="24">
        <v>125028.5</v>
      </c>
      <c r="R25" s="24">
        <v>104925.7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31806.799999999999</v>
      </c>
      <c r="Q26" s="23">
        <f t="shared" ref="Q26:R26" si="2">Q27+Q28+Q29+Q30+Q31+Q32</f>
        <v>31422.2</v>
      </c>
      <c r="R26" s="23">
        <f t="shared" si="2"/>
        <v>1980.1000000000001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370.4</v>
      </c>
      <c r="Q27" s="24">
        <v>370.4</v>
      </c>
      <c r="R27" s="24">
        <v>273.60000000000002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/>
      <c r="Q28" s="24"/>
      <c r="R28" s="24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/>
      <c r="Q29" s="24"/>
      <c r="R29" s="24"/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135.5</v>
      </c>
      <c r="Q30" s="24">
        <v>135.5</v>
      </c>
      <c r="R30" s="24"/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3370.3</v>
      </c>
      <c r="Q31" s="24">
        <v>3345.9</v>
      </c>
      <c r="R31" s="24">
        <v>377.1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27930.6</v>
      </c>
      <c r="Q32" s="24">
        <v>27570.400000000001</v>
      </c>
      <c r="R32" s="24">
        <v>1329.4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4581.7</v>
      </c>
      <c r="Q33" s="24">
        <v>4573.3999999999996</v>
      </c>
      <c r="R33" s="24">
        <v>1952.2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82.7</v>
      </c>
      <c r="Q34" s="24">
        <v>72.599999999999994</v>
      </c>
      <c r="R34" s="24">
        <v>3.8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30506.799999999999</v>
      </c>
      <c r="Q35" s="23">
        <f t="shared" ref="Q35:R35" si="3">Q36+Q37+Q38+Q39</f>
        <v>17860.699999999997</v>
      </c>
      <c r="R35" s="23">
        <f t="shared" si="3"/>
        <v>6019.7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829.6</v>
      </c>
      <c r="Q36" s="24">
        <v>166.1</v>
      </c>
      <c r="R36" s="24"/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/>
      <c r="Q37" s="24"/>
      <c r="R37" s="24"/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/>
      <c r="Q38" s="24"/>
      <c r="R38" s="24"/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29677.200000000001</v>
      </c>
      <c r="Q39" s="24">
        <v>17694.599999999999</v>
      </c>
      <c r="R39" s="24">
        <v>6019.7</v>
      </c>
    </row>
    <row r="40" spans="1:18" ht="39" customHeight="1" x14ac:dyDescent="0.25">
      <c r="A40" s="7" t="s">
        <v>27</v>
      </c>
      <c r="O40" s="8">
        <v>20</v>
      </c>
      <c r="P40" s="21">
        <v>19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36" sqref="P36:R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291734.39999999997</v>
      </c>
      <c r="Q21" s="23">
        <f>Q22+Q26+Q33+Q34</f>
        <v>291463.59999999998</v>
      </c>
      <c r="R21" s="23">
        <f>R22+R26+R33+R34</f>
        <v>228669.3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272587.2</v>
      </c>
      <c r="Q22" s="23">
        <f>Q23+Q24+Q25</f>
        <v>272405.59999999998</v>
      </c>
      <c r="R22" s="23">
        <f>R23+R24+R25</f>
        <v>227178.1</v>
      </c>
    </row>
    <row r="23" spans="1:18" ht="15.75" x14ac:dyDescent="0.25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4">
        <v>209350.1</v>
      </c>
      <c r="Q23" s="34">
        <v>209347.5</v>
      </c>
      <c r="R23" s="34">
        <v>174617.60000000001</v>
      </c>
    </row>
    <row r="24" spans="1:18" ht="15.75" x14ac:dyDescent="0.25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4">
        <v>0</v>
      </c>
      <c r="Q24" s="34">
        <v>0</v>
      </c>
      <c r="R24" s="34">
        <v>0</v>
      </c>
    </row>
    <row r="25" spans="1:18" ht="15.75" x14ac:dyDescent="0.25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4">
        <v>63237.100000000006</v>
      </c>
      <c r="Q25" s="34">
        <v>63058.100000000006</v>
      </c>
      <c r="R25" s="34">
        <v>52560.5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17758.100000000002</v>
      </c>
      <c r="Q26" s="23">
        <f>Q27+Q28+Q29+Q30+Q31+Q32</f>
        <v>17668.900000000001</v>
      </c>
      <c r="R26" s="23">
        <f>R27+R28+R29+R30+R31+R32</f>
        <v>725.4</v>
      </c>
    </row>
    <row r="27" spans="1:18" ht="25.5" x14ac:dyDescent="0.25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4">
        <v>371.9</v>
      </c>
      <c r="Q27" s="34">
        <v>371.9</v>
      </c>
      <c r="R27" s="34">
        <v>327.2</v>
      </c>
    </row>
    <row r="28" spans="1:18" ht="15.75" x14ac:dyDescent="0.25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4">
        <v>0</v>
      </c>
      <c r="Q28" s="34">
        <v>0</v>
      </c>
      <c r="R28" s="34">
        <v>0</v>
      </c>
    </row>
    <row r="29" spans="1:18" ht="15.75" x14ac:dyDescent="0.25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4">
        <v>0</v>
      </c>
      <c r="Q29" s="34">
        <v>0</v>
      </c>
      <c r="R29" s="34">
        <v>0</v>
      </c>
    </row>
    <row r="30" spans="1:18" ht="15.75" x14ac:dyDescent="0.25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34">
        <v>0</v>
      </c>
      <c r="Q30" s="34">
        <v>0</v>
      </c>
      <c r="R30" s="34">
        <v>0</v>
      </c>
    </row>
    <row r="31" spans="1:18" ht="15.75" x14ac:dyDescent="0.25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34">
        <v>3430</v>
      </c>
      <c r="Q31" s="34">
        <v>3430</v>
      </c>
      <c r="R31" s="34">
        <v>97.1</v>
      </c>
    </row>
    <row r="32" spans="1:18" ht="15.75" x14ac:dyDescent="0.25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34">
        <v>13956.2</v>
      </c>
      <c r="Q32" s="34">
        <v>13867</v>
      </c>
      <c r="R32" s="34">
        <v>301.10000000000002</v>
      </c>
    </row>
    <row r="33" spans="1:18" ht="15.75" x14ac:dyDescent="0.25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34">
        <v>1317.5</v>
      </c>
      <c r="Q33" s="34">
        <v>1317.5</v>
      </c>
      <c r="R33" s="34">
        <v>765.80000000000007</v>
      </c>
    </row>
    <row r="34" spans="1:18" ht="15.75" x14ac:dyDescent="0.25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34">
        <v>71.599999999999994</v>
      </c>
      <c r="Q34" s="34">
        <v>71.599999999999994</v>
      </c>
      <c r="R34" s="34">
        <v>0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14125.699999999999</v>
      </c>
      <c r="Q35" s="23">
        <f>Q36+Q37+Q38+Q39</f>
        <v>11237.8</v>
      </c>
      <c r="R35" s="23">
        <f>R36+R37+R38+R39</f>
        <v>2608.1999999999998</v>
      </c>
    </row>
    <row r="36" spans="1:18" ht="25.5" x14ac:dyDescent="0.25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34">
        <v>606.1</v>
      </c>
      <c r="Q36" s="34">
        <v>106.1</v>
      </c>
      <c r="R36" s="34">
        <v>0</v>
      </c>
    </row>
    <row r="37" spans="1:18" ht="15.75" x14ac:dyDescent="0.25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34">
        <v>0</v>
      </c>
      <c r="Q37" s="34">
        <v>0</v>
      </c>
      <c r="R37" s="34">
        <v>0</v>
      </c>
    </row>
    <row r="38" spans="1:18" ht="15.75" x14ac:dyDescent="0.25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34">
        <v>0</v>
      </c>
      <c r="Q38" s="34">
        <v>0</v>
      </c>
      <c r="R38" s="34">
        <v>0</v>
      </c>
    </row>
    <row r="39" spans="1:18" ht="15.75" x14ac:dyDescent="0.25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34">
        <v>13519.599999999999</v>
      </c>
      <c r="Q39" s="34">
        <v>11131.699999999999</v>
      </c>
      <c r="R39" s="34">
        <v>2608.1999999999998</v>
      </c>
    </row>
    <row r="40" spans="1:18" ht="39" customHeight="1" x14ac:dyDescent="0.25">
      <c r="A40" s="7" t="s">
        <v>27</v>
      </c>
      <c r="O40" s="8">
        <v>20</v>
      </c>
      <c r="P40" s="34">
        <v>10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 P26:R26 P35:R35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X32" sqref="X32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1094308.3</v>
      </c>
      <c r="Q21" s="23">
        <f>Q22+Q26+Q33+Q34</f>
        <v>1089047.6000000001</v>
      </c>
      <c r="R21" s="23">
        <f>R22+R26+R33+R34</f>
        <v>883457.5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985543.00000000012</v>
      </c>
      <c r="Q22" s="23">
        <f>Q23+Q24+Q25</f>
        <v>985486.20000000019</v>
      </c>
      <c r="R22" s="23">
        <f>R23+R24+R25</f>
        <v>859860.3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2">
        <v>757018.70000000007</v>
      </c>
      <c r="Q23" s="32">
        <v>756975.20000000007</v>
      </c>
      <c r="R23" s="32">
        <v>660461.6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2">
        <v>0</v>
      </c>
      <c r="Q24" s="32">
        <v>0</v>
      </c>
      <c r="R24" s="32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2">
        <v>228524.30000000008</v>
      </c>
      <c r="Q25" s="32">
        <v>228511.00000000006</v>
      </c>
      <c r="R25" s="32">
        <v>199398.7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100187.80000000002</v>
      </c>
      <c r="Q26" s="23">
        <f>Q27+Q28+Q29+Q30+Q31+Q32</f>
        <v>94993.7</v>
      </c>
      <c r="R26" s="23">
        <f>R27+R28+R29+R30+R31+R32</f>
        <v>18711.2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2">
        <v>1579.2</v>
      </c>
      <c r="Q27" s="32">
        <v>902.8</v>
      </c>
      <c r="R27" s="32">
        <v>588.70000000000005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2">
        <v>0</v>
      </c>
      <c r="Q28" s="32">
        <v>0</v>
      </c>
      <c r="R28" s="32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2">
        <v>10193</v>
      </c>
      <c r="Q29" s="32">
        <v>10193</v>
      </c>
      <c r="R29" s="32">
        <v>10193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32">
        <v>24</v>
      </c>
      <c r="Q30" s="32">
        <v>24</v>
      </c>
      <c r="R30" s="32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32">
        <v>21808.299999999996</v>
      </c>
      <c r="Q31" s="32">
        <v>20010.2</v>
      </c>
      <c r="R31" s="32">
        <v>5144.1000000000004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32">
        <v>66583.300000000017</v>
      </c>
      <c r="Q32" s="32">
        <v>63863.7</v>
      </c>
      <c r="R32" s="32">
        <v>2785.4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32">
        <v>7469.5</v>
      </c>
      <c r="Q33" s="32">
        <v>7469.5</v>
      </c>
      <c r="R33" s="32">
        <v>3830.7000000000003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32">
        <v>1107.9999999999998</v>
      </c>
      <c r="Q34" s="32">
        <v>1098.2</v>
      </c>
      <c r="R34" s="32">
        <v>1055.3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113058.70000000001</v>
      </c>
      <c r="Q35" s="23">
        <f>Q36+Q37+Q38+Q39</f>
        <v>90824.89999999998</v>
      </c>
      <c r="R35" s="23">
        <f>R36+R37+R38+R39</f>
        <v>60309.400000000009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32">
        <v>3783.6000000000004</v>
      </c>
      <c r="Q36" s="32">
        <v>156.1</v>
      </c>
      <c r="R36" s="32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32">
        <v>0</v>
      </c>
      <c r="Q37" s="32">
        <v>0</v>
      </c>
      <c r="R37" s="32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32">
        <v>0</v>
      </c>
      <c r="Q38" s="32">
        <v>0</v>
      </c>
      <c r="R38" s="32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32">
        <v>109275.1</v>
      </c>
      <c r="Q39" s="32">
        <v>90668.799999999974</v>
      </c>
      <c r="R39" s="32">
        <v>60309.400000000009</v>
      </c>
    </row>
    <row r="40" spans="1:18" ht="39" customHeight="1" x14ac:dyDescent="0.2">
      <c r="A40" s="7" t="s">
        <v>27</v>
      </c>
      <c r="O40" s="8">
        <v>20</v>
      </c>
      <c r="P40" s="32">
        <v>15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 P26:R26 P35:R35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U32" sqref="U31:U32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'м.р. Большеглушицкий'!P21+'м.р. Большечерниговский'!P21</f>
        <v>747153.29999999981</v>
      </c>
      <c r="Q21" s="23">
        <f>'м.р. Большеглушицкий'!Q21+'м.р. Большечерниговский'!Q21</f>
        <v>745574.29999999981</v>
      </c>
      <c r="R21" s="23">
        <f>'м.р. Большеглушицкий'!R21+'м.р. Большечерниговский'!R21</f>
        <v>591459.09999999986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'м.р. Большеглушицкий'!P22+'м.р. Большечерниговский'!P22</f>
        <v>701672.2</v>
      </c>
      <c r="Q22" s="23">
        <f>'м.р. Большеглушицкий'!Q22+'м.р. Большечерниговский'!Q22</f>
        <v>701665.5</v>
      </c>
      <c r="R22" s="23">
        <f>'м.р. Большеглушицкий'!R22+'м.р. Большечерниговский'!R22</f>
        <v>587058.19999999995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f>'м.р. Большеглушицкий'!P23+'м.р. Большечерниговский'!P23</f>
        <v>539124.69999999995</v>
      </c>
      <c r="Q23" s="24">
        <f>'м.р. Большеглушицкий'!Q23+'м.р. Большечерниговский'!Q23</f>
        <v>539118</v>
      </c>
      <c r="R23" s="24">
        <f>'м.р. Большеглушицкий'!R23+'м.р. Большечерниговский'!R23</f>
        <v>451065.1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f>'м.р. Большеглушицкий'!P24+'м.р. Большечерниговский'!P24</f>
        <v>0</v>
      </c>
      <c r="Q24" s="24">
        <f>'м.р. Большеглушицкий'!Q24+'м.р. Большечерниговский'!Q24</f>
        <v>0</v>
      </c>
      <c r="R24" s="24">
        <f>'м.р. Большеглушицкий'!R24+'м.р. Большечерниговский'!R24</f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f>'м.р. Большеглушицкий'!P25+'м.р. Большечерниговский'!P25</f>
        <v>162547.5</v>
      </c>
      <c r="Q25" s="24">
        <f>'м.р. Большеглушицкий'!Q25+'м.р. Большечерниговский'!Q25</f>
        <v>162547.5</v>
      </c>
      <c r="R25" s="24">
        <f>'м.р. Большеглушицкий'!R25+'м.р. Большечерниговский'!R25</f>
        <v>135993.1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'м.р. Большеглушицкий'!P26+'м.р. Большечерниговский'!P26</f>
        <v>41400.5</v>
      </c>
      <c r="Q26" s="23">
        <f>'м.р. Большеглушицкий'!Q26+'м.р. Большечерниговский'!Q26</f>
        <v>39858.699999999997</v>
      </c>
      <c r="R26" s="23">
        <f>'м.р. Большеглушицкий'!R26+'м.р. Большечерниговский'!R26</f>
        <v>1838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f>'м.р. Большеглушицкий'!P27+'м.р. Большечерниговский'!P27</f>
        <v>1163.8</v>
      </c>
      <c r="Q27" s="24">
        <f>'м.р. Большеглушицкий'!Q27+'м.р. Большечерниговский'!Q27</f>
        <v>1123.6999999999998</v>
      </c>
      <c r="R27" s="24">
        <f>'м.р. Большеглушицкий'!R27+'м.р. Большечерниговский'!R27</f>
        <v>375.9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f>'м.р. Большеглушицкий'!P28+'м.р. Большечерниговский'!P28</f>
        <v>0</v>
      </c>
      <c r="Q28" s="24">
        <f>'м.р. Большеглушицкий'!Q28+'м.р. Большечерниговский'!Q28</f>
        <v>0</v>
      </c>
      <c r="R28" s="24">
        <f>'м.р. Большеглушицкий'!R28+'м.р. Большечерниговский'!R28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f>'м.р. Большеглушицкий'!P29+'м.р. Большечерниговский'!P29</f>
        <v>0</v>
      </c>
      <c r="Q29" s="24">
        <f>'м.р. Большеглушицкий'!Q29+'м.р. Большечерниговский'!Q29</f>
        <v>0</v>
      </c>
      <c r="R29" s="24">
        <f>'м.р. Большеглушицкий'!R29+'м.р. Большечерниговский'!R29</f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f>'м.р. Большеглушицкий'!P30+'м.р. Большечерниговский'!P30</f>
        <v>90</v>
      </c>
      <c r="Q30" s="24">
        <f>'м.р. Большеглушицкий'!Q30+'м.р. Большечерниговский'!Q30</f>
        <v>90</v>
      </c>
      <c r="R30" s="24">
        <f>'м.р. Большеглушицкий'!R30+'м.р. Большечерниговский'!R30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f>'м.р. Большеглушицкий'!P31+'м.р. Большечерниговский'!P31</f>
        <v>4791.4000000000005</v>
      </c>
      <c r="Q31" s="24">
        <f>'м.р. Большеглушицкий'!Q31+'м.р. Большечерниговский'!Q31</f>
        <v>4709.1000000000004</v>
      </c>
      <c r="R31" s="24">
        <f>'м.р. Большеглушицкий'!R31+'м.р. Большечерниговский'!R31</f>
        <v>302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f>'м.р. Большеглушицкий'!P32+'м.р. Большечерниговский'!P32</f>
        <v>35355.299999999996</v>
      </c>
      <c r="Q32" s="24">
        <f>'м.р. Большеглушицкий'!Q32+'м.р. Большечерниговский'!Q32</f>
        <v>33935.899999999994</v>
      </c>
      <c r="R32" s="24">
        <f>'м.р. Большеглушицкий'!R32+'м.р. Большечерниговский'!R32</f>
        <v>1160.0999999999999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f>'м.р. Большеглушицкий'!P33+'м.р. Большечерниговский'!P33</f>
        <v>3884.7</v>
      </c>
      <c r="Q33" s="24">
        <f>'м.р. Большеглушицкий'!Q33+'м.р. Большечерниговский'!Q33</f>
        <v>3876.2</v>
      </c>
      <c r="R33" s="24">
        <f>'м.р. Большеглушицкий'!R33+'м.р. Большечерниговский'!R33</f>
        <v>2556.1999999999998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f>'м.р. Большеглушицкий'!P34+'м.р. Большечерниговский'!P34</f>
        <v>195.9</v>
      </c>
      <c r="Q34" s="24">
        <f>'м.р. Большеглушицкий'!Q34+'м.р. Большечерниговский'!Q34</f>
        <v>173.9</v>
      </c>
      <c r="R34" s="24">
        <f>'м.р. Большеглушицкий'!R34+'м.р. Большечерниговский'!R34</f>
        <v>6.6999999999999993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'м.р. Большеглушицкий'!P35+'м.р. Большечерниговский'!P35</f>
        <v>35441.199999999997</v>
      </c>
      <c r="Q35" s="23">
        <f>'м.р. Большеглушицкий'!Q35+'м.р. Большечерниговский'!Q35</f>
        <v>24244.299999999996</v>
      </c>
      <c r="R35" s="23">
        <f>'м.р. Большеглушицкий'!R35+'м.р. Большечерниговский'!R35</f>
        <v>8242.5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f>'м.р. Большеглушицкий'!P36+'м.р. Большечерниговский'!P36</f>
        <v>1381.4</v>
      </c>
      <c r="Q36" s="24">
        <f>'м.р. Большеглушицкий'!Q36+'м.р. Большечерниговский'!Q36</f>
        <v>302.8</v>
      </c>
      <c r="R36" s="24">
        <f>'м.р. Большеглушицкий'!R36+'м.р. Большечерниговский'!R36</f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f>'м.р. Большеглушицкий'!P37+'м.р. Большечерниговский'!P37</f>
        <v>0</v>
      </c>
      <c r="Q37" s="24">
        <f>'м.р. Большеглушицкий'!Q37+'м.р. Большечерниговский'!Q37</f>
        <v>0</v>
      </c>
      <c r="R37" s="24">
        <f>'м.р. Большеглушицкий'!R37+'м.р. Большечерниговский'!R37</f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f>'м.р. Большеглушицкий'!P38+'м.р. Большечерниговский'!P38</f>
        <v>0</v>
      </c>
      <c r="Q38" s="24">
        <f>'м.р. Большеглушицкий'!Q38+'м.р. Большечерниговский'!Q38</f>
        <v>0</v>
      </c>
      <c r="R38" s="24">
        <f>'м.р. Большеглушицкий'!R38+'м.р. Большечерниговский'!R38</f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f>'м.р. Большеглушицкий'!P39+'м.р. Большечерниговский'!P39</f>
        <v>34059.799999999996</v>
      </c>
      <c r="Q39" s="24">
        <f>'м.р. Большеглушицкий'!Q39+'м.р. Большечерниговский'!Q39</f>
        <v>23941.5</v>
      </c>
      <c r="R39" s="24">
        <f>'м.р. Большеглушицкий'!R39+'м.р. Большечерниговский'!R39</f>
        <v>8242.5</v>
      </c>
    </row>
    <row r="40" spans="1:18" ht="39" customHeight="1" x14ac:dyDescent="0.2">
      <c r="A40" s="7" t="s">
        <v>27</v>
      </c>
      <c r="O40" s="8">
        <v>20</v>
      </c>
      <c r="P40" s="24">
        <f>'м.р. Большеглушицкий'!P40+'м.р. Большечерниговский'!P40</f>
        <v>23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3" sqref="P23:R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364802.29999999993</v>
      </c>
      <c r="Q21" s="23">
        <f t="shared" ref="Q21:R21" si="0">Q22+Q26+Q33+Q34</f>
        <v>364296.1999999999</v>
      </c>
      <c r="R21" s="23">
        <f t="shared" si="0"/>
        <v>291678.09999999992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342544.19999999995</v>
      </c>
      <c r="Q22" s="23">
        <f t="shared" ref="Q22:R22" si="1">Q23+Q24+Q25</f>
        <v>342544.19999999995</v>
      </c>
      <c r="R22" s="23">
        <f t="shared" si="1"/>
        <v>289496.39999999997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263093.8</v>
      </c>
      <c r="Q23" s="24">
        <v>263093.8</v>
      </c>
      <c r="R23" s="24">
        <v>222344.49999999997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0</v>
      </c>
      <c r="Q24" s="24">
        <v>0</v>
      </c>
      <c r="R24" s="24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79450.399999999994</v>
      </c>
      <c r="Q25" s="24">
        <v>79450.399999999994</v>
      </c>
      <c r="R25" s="24">
        <v>67151.899999999994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v>20211.7</v>
      </c>
      <c r="Q26" s="23">
        <v>19705.599999999999</v>
      </c>
      <c r="R26" s="23">
        <v>786.6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510.99999999999994</v>
      </c>
      <c r="Q27" s="24">
        <v>498.69999999999993</v>
      </c>
      <c r="R27" s="24">
        <v>161.79999999999998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0</v>
      </c>
      <c r="Q28" s="24">
        <v>0</v>
      </c>
      <c r="R28" s="24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0</v>
      </c>
      <c r="Q29" s="24">
        <v>0</v>
      </c>
      <c r="R29" s="24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90</v>
      </c>
      <c r="Q30" s="24">
        <v>90</v>
      </c>
      <c r="R30" s="24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2177.4</v>
      </c>
      <c r="Q31" s="24">
        <v>2141.6999999999998</v>
      </c>
      <c r="R31" s="24">
        <v>124.7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17433.3</v>
      </c>
      <c r="Q32" s="24">
        <v>16975.2</v>
      </c>
      <c r="R32" s="24">
        <v>500.1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1978.1000000000001</v>
      </c>
      <c r="Q33" s="24">
        <v>1978.1000000000001</v>
      </c>
      <c r="R33" s="24">
        <v>1393.5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68.300000000000011</v>
      </c>
      <c r="Q34" s="24">
        <v>68.300000000000011</v>
      </c>
      <c r="R34" s="24">
        <v>1.6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v>16524.599999999999</v>
      </c>
      <c r="Q35" s="23">
        <v>11247.099999999999</v>
      </c>
      <c r="R35" s="23">
        <v>4006.1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970.30000000000007</v>
      </c>
      <c r="Q36" s="24">
        <v>170</v>
      </c>
      <c r="R36" s="24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v>0</v>
      </c>
      <c r="Q37" s="24">
        <v>0</v>
      </c>
      <c r="R37" s="24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v>0</v>
      </c>
      <c r="Q38" s="24">
        <v>0</v>
      </c>
      <c r="R38" s="24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15554.3</v>
      </c>
      <c r="Q39" s="24">
        <v>11077.099999999999</v>
      </c>
      <c r="R39" s="24">
        <v>4006.1</v>
      </c>
    </row>
    <row r="40" spans="1:18" ht="39" customHeight="1" x14ac:dyDescent="0.25">
      <c r="A40" s="7" t="s">
        <v>27</v>
      </c>
      <c r="O40" s="8">
        <v>20</v>
      </c>
      <c r="P40" s="21">
        <v>10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X29" sqref="X29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382350.99999999994</v>
      </c>
      <c r="Q21" s="23">
        <f t="shared" ref="Q21:R21" si="0">Q22+Q26+Q33+Q34</f>
        <v>381278.1</v>
      </c>
      <c r="R21" s="23">
        <f t="shared" si="0"/>
        <v>299781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359128</v>
      </c>
      <c r="Q22" s="23">
        <f t="shared" ref="Q22:R22" si="1">Q23+Q24+Q25</f>
        <v>359121.30000000005</v>
      </c>
      <c r="R22" s="23">
        <f t="shared" si="1"/>
        <v>297561.8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276030.90000000002</v>
      </c>
      <c r="Q23" s="24">
        <v>276024.2</v>
      </c>
      <c r="R23" s="24">
        <v>228720.59999999998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0</v>
      </c>
      <c r="Q24" s="24">
        <v>0</v>
      </c>
      <c r="R24" s="24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83097.100000000006</v>
      </c>
      <c r="Q25" s="24">
        <v>83097.100000000006</v>
      </c>
      <c r="R25" s="24">
        <v>68841.200000000012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21188.799999999996</v>
      </c>
      <c r="Q26" s="23">
        <f t="shared" ref="Q26:R26" si="2">Q27+Q28+Q29+Q30+Q31+Q32</f>
        <v>20153.099999999999</v>
      </c>
      <c r="R26" s="23">
        <f t="shared" si="2"/>
        <v>1051.4000000000001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652.79999999999995</v>
      </c>
      <c r="Q27" s="24">
        <v>624.99999999999989</v>
      </c>
      <c r="R27" s="24">
        <v>214.10000000000002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0</v>
      </c>
      <c r="Q28" s="24">
        <v>0</v>
      </c>
      <c r="R28" s="24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0</v>
      </c>
      <c r="Q29" s="24">
        <v>0</v>
      </c>
      <c r="R29" s="24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0</v>
      </c>
      <c r="Q30" s="24">
        <v>0</v>
      </c>
      <c r="R30" s="24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2614.0000000000005</v>
      </c>
      <c r="Q31" s="24">
        <v>2567.4000000000005</v>
      </c>
      <c r="R31" s="24">
        <v>177.29999999999998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17921.999999999996</v>
      </c>
      <c r="Q32" s="24">
        <v>16960.699999999997</v>
      </c>
      <c r="R32" s="24">
        <v>660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1906.6</v>
      </c>
      <c r="Q33" s="24">
        <v>1898.1</v>
      </c>
      <c r="R33" s="24">
        <v>1162.7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127.6</v>
      </c>
      <c r="Q34" s="24">
        <v>105.6</v>
      </c>
      <c r="R34" s="24">
        <v>5.0999999999999996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18916.599999999995</v>
      </c>
      <c r="Q35" s="23">
        <f t="shared" ref="Q35:R35" si="3">Q36+Q37+Q38+Q39</f>
        <v>12997.199999999999</v>
      </c>
      <c r="R35" s="23">
        <f t="shared" si="3"/>
        <v>4236.3999999999996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411.09999999999997</v>
      </c>
      <c r="Q36" s="24">
        <v>132.80000000000001</v>
      </c>
      <c r="R36" s="24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v>0</v>
      </c>
      <c r="Q37" s="24">
        <v>0</v>
      </c>
      <c r="R37" s="24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v>0</v>
      </c>
      <c r="Q38" s="24">
        <v>0</v>
      </c>
      <c r="R38" s="24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18505.499999999996</v>
      </c>
      <c r="Q39" s="24">
        <v>12864.4</v>
      </c>
      <c r="R39" s="24">
        <v>4236.3999999999996</v>
      </c>
    </row>
    <row r="40" spans="1:18" ht="39" customHeight="1" x14ac:dyDescent="0.25">
      <c r="A40" s="7" t="s">
        <v>27</v>
      </c>
      <c r="O40" s="8">
        <v>20</v>
      </c>
      <c r="P40" s="21">
        <v>13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X26" sqref="X24:X26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4">
        <f>'м.р. Волжский'!P21+'г. Новокуйбышевск'!P21</f>
        <v>4414691.2999999989</v>
      </c>
      <c r="Q21" s="24">
        <f>'м.р. Волжский'!Q21+'г. Новокуйбышевск'!Q21</f>
        <v>4369120.7</v>
      </c>
      <c r="R21" s="24">
        <f>'м.р. Волжский'!R21+'г. Новокуйбышевск'!R21</f>
        <v>3629516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4">
        <f>'м.р. Волжский'!P22+'г. Новокуйбышевск'!P22</f>
        <v>4071146.5999999996</v>
      </c>
      <c r="Q22" s="24">
        <f>'м.р. Волжский'!Q22+'г. Новокуйбышевск'!Q22</f>
        <v>4038334.5</v>
      </c>
      <c r="R22" s="24">
        <f>'м.р. Волжский'!R22+'г. Новокуйбышевск'!R22</f>
        <v>3571055.2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f>'м.р. Волжский'!P23+'г. Новокуйбышевск'!P23</f>
        <v>3125994</v>
      </c>
      <c r="Q23" s="24">
        <f>'м.р. Волжский'!Q23+'г. Новокуйбышевск'!Q23</f>
        <v>3101644.5999999996</v>
      </c>
      <c r="R23" s="24">
        <f>'м.р. Волжский'!R23+'г. Новокуйбышевск'!R23</f>
        <v>2742717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f>'м.р. Волжский'!P24+'г. Новокуйбышевск'!P24</f>
        <v>1595</v>
      </c>
      <c r="Q24" s="24">
        <f>'м.р. Волжский'!Q24+'г. Новокуйбышевск'!Q24</f>
        <v>897.2</v>
      </c>
      <c r="R24" s="24">
        <f>'м.р. Волжский'!R24+'г. Новокуйбышевск'!R24</f>
        <v>897.2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f>'м.р. Волжский'!P25+'г. Новокуйбышевск'!P25</f>
        <v>943557.6</v>
      </c>
      <c r="Q25" s="24">
        <f>'м.р. Волжский'!Q25+'г. Новокуйбышевск'!Q25</f>
        <v>935792.7</v>
      </c>
      <c r="R25" s="24">
        <f>'м.р. Волжский'!R25+'г. Новокуйбышевск'!R25</f>
        <v>827441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4">
        <f>'м.р. Волжский'!P26+'г. Новокуйбышевск'!P26</f>
        <v>318008.80000000005</v>
      </c>
      <c r="Q26" s="24">
        <f>'м.р. Волжский'!Q26+'г. Новокуйбышевск'!Q26</f>
        <v>305831.40000000002</v>
      </c>
      <c r="R26" s="24">
        <f>'м.р. Волжский'!R26+'г. Новокуйбышевск'!R26</f>
        <v>40526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f>'м.р. Волжский'!P27+'г. Новокуйбышевск'!P27</f>
        <v>4465.1000000000004</v>
      </c>
      <c r="Q27" s="24">
        <f>'м.р. Волжский'!Q27+'г. Новокуйбышевск'!Q27</f>
        <v>4079</v>
      </c>
      <c r="R27" s="24">
        <f>'м.р. Волжский'!R27+'г. Новокуйбышевск'!R27</f>
        <v>2815.9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f>'м.р. Волжский'!P28+'г. Новокуйбышевск'!P28</f>
        <v>2309.9</v>
      </c>
      <c r="Q28" s="24">
        <f>'м.р. Волжский'!Q28+'г. Новокуйбышевск'!Q28</f>
        <v>1283.7</v>
      </c>
      <c r="R28" s="24">
        <f>'м.р. Волжский'!R28+'г. Новокуйбышевск'!R28</f>
        <v>1229.7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f>'м.р. Волжский'!P29+'г. Новокуйбышевск'!P29</f>
        <v>23975.7</v>
      </c>
      <c r="Q29" s="24">
        <f>'м.р. Волжский'!Q29+'г. Новокуйбышевск'!Q29</f>
        <v>23840.5</v>
      </c>
      <c r="R29" s="24">
        <f>'м.р. Волжский'!R29+'г. Новокуйбышевск'!R29</f>
        <v>23840.5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f>'м.р. Волжский'!P30+'г. Новокуйбышевск'!P30</f>
        <v>54.6</v>
      </c>
      <c r="Q30" s="24">
        <f>'м.р. Волжский'!Q30+'г. Новокуйбышевск'!Q30</f>
        <v>54.6</v>
      </c>
      <c r="R30" s="24">
        <f>'м.р. Волжский'!R30+'г. Новокуйбышевск'!R30</f>
        <v>54.6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f>'м.р. Волжский'!P31+'г. Новокуйбышевск'!P31</f>
        <v>19375.7</v>
      </c>
      <c r="Q31" s="24">
        <f>'м.р. Волжский'!Q31+'г. Новокуйбышевск'!Q31</f>
        <v>17666.599999999999</v>
      </c>
      <c r="R31" s="24">
        <f>'м.р. Волжский'!R31+'г. Новокуйбышевск'!R31</f>
        <v>7290.1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f>'м.р. Волжский'!P32+'г. Новокуйбышевск'!P32</f>
        <v>267827.8</v>
      </c>
      <c r="Q32" s="24">
        <f>'м.р. Волжский'!Q32+'г. Новокуйбышевск'!Q32</f>
        <v>258907</v>
      </c>
      <c r="R32" s="24">
        <f>'м.р. Волжский'!R32+'г. Новокуйбышевск'!R32</f>
        <v>5295.2000000000007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f>'м.р. Волжский'!P33+'г. Новокуйбышевск'!P33</f>
        <v>24067.100000000002</v>
      </c>
      <c r="Q33" s="24">
        <f>'м.р. Волжский'!Q33+'г. Новокуйбышевск'!Q33</f>
        <v>24059.599999999999</v>
      </c>
      <c r="R33" s="24">
        <f>'м.р. Волжский'!R33+'г. Новокуйбышевск'!R33</f>
        <v>17291.5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f>'м.р. Волжский'!P34+'г. Новокуйбышевск'!P34</f>
        <v>1468.8</v>
      </c>
      <c r="Q34" s="24">
        <f>'м.р. Волжский'!Q34+'г. Новокуйбышевск'!Q34</f>
        <v>895.2</v>
      </c>
      <c r="R34" s="24">
        <f>'м.р. Волжский'!R34+'г. Новокуйбышевск'!R34</f>
        <v>643.29999999999995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4">
        <f>'м.р. Волжский'!P35+'г. Новокуйбышевск'!P35</f>
        <v>443343.5</v>
      </c>
      <c r="Q35" s="24">
        <f>'м.р. Волжский'!Q35+'г. Новокуйбышевск'!Q35</f>
        <v>219818.40000000002</v>
      </c>
      <c r="R35" s="24">
        <f>'м.р. Волжский'!R35+'г. Новокуйбышевск'!R35</f>
        <v>111895.9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f>'м.р. Волжский'!P36+'г. Новокуйбышевск'!P36</f>
        <v>18605.900000000001</v>
      </c>
      <c r="Q36" s="24">
        <f>'м.р. Волжский'!Q36+'г. Новокуйбышевск'!Q36</f>
        <v>1101.0999999999999</v>
      </c>
      <c r="R36" s="24">
        <f>'м.р. Волжский'!R36+'г. Новокуйбышевск'!R36</f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f>'м.р. Волжский'!P37+'г. Новокуйбышевск'!P37</f>
        <v>0</v>
      </c>
      <c r="Q37" s="24">
        <f>'м.р. Волжский'!Q37+'г. Новокуйбышевск'!Q37</f>
        <v>0</v>
      </c>
      <c r="R37" s="24">
        <f>'м.р. Волжский'!R37+'г. Новокуйбышевск'!R37</f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f>'м.р. Волжский'!P38+'г. Новокуйбышевск'!P38</f>
        <v>0</v>
      </c>
      <c r="Q38" s="24">
        <f>'м.р. Волжский'!Q38+'г. Новокуйбышевск'!Q38</f>
        <v>0</v>
      </c>
      <c r="R38" s="24">
        <f>'м.р. Волжский'!R38+'г. Новокуйбышевск'!R38</f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f>'м.р. Волжский'!P39+'г. Новокуйбышевск'!P39</f>
        <v>424737.6</v>
      </c>
      <c r="Q39" s="24">
        <f>'м.р. Волжский'!Q39+'г. Новокуйбышевск'!Q39</f>
        <v>218717.3</v>
      </c>
      <c r="R39" s="24">
        <f>'м.р. Волжский'!R39+'г. Новокуйбышевск'!R39</f>
        <v>111895.9</v>
      </c>
    </row>
    <row r="40" spans="1:18" ht="39" customHeight="1" x14ac:dyDescent="0.2">
      <c r="A40" s="7" t="s">
        <v>27</v>
      </c>
      <c r="O40" s="8">
        <v>20</v>
      </c>
      <c r="P40" s="24">
        <f>'м.р. Волжский'!P40+'г. Новокуйбышевск'!P40</f>
        <v>40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U27" sqref="U27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3025199.4999999995</v>
      </c>
      <c r="Q21" s="23">
        <f t="shared" ref="Q21:R21" si="0">Q22+Q26+Q33+Q34</f>
        <v>3004738.6</v>
      </c>
      <c r="R21" s="23">
        <f t="shared" si="0"/>
        <v>2506146.8000000003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2791878.1999999997</v>
      </c>
      <c r="Q22" s="23">
        <f t="shared" ref="Q22:R22" si="1">Q23+Q24+Q25</f>
        <v>2775227.4</v>
      </c>
      <c r="R22" s="23">
        <f t="shared" si="1"/>
        <v>2467356.5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2143292.2999999998</v>
      </c>
      <c r="Q23" s="24">
        <v>2131217.7999999998</v>
      </c>
      <c r="R23" s="24">
        <v>1894704.7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1574.9</v>
      </c>
      <c r="Q24" s="24">
        <v>897.2</v>
      </c>
      <c r="R24" s="24">
        <v>897.2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647011</v>
      </c>
      <c r="Q25" s="24">
        <v>643112.4</v>
      </c>
      <c r="R25" s="24">
        <v>571754.6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216253.40000000002</v>
      </c>
      <c r="Q26" s="23">
        <f t="shared" ref="Q26:R26" si="2">Q27+Q28+Q29+Q30+Q31+Q32</f>
        <v>212714.8</v>
      </c>
      <c r="R26" s="23">
        <f t="shared" si="2"/>
        <v>27210.6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2629.7</v>
      </c>
      <c r="Q27" s="24">
        <v>2287.6999999999998</v>
      </c>
      <c r="R27" s="24">
        <v>1477.5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1453</v>
      </c>
      <c r="Q28" s="24">
        <v>1273.7</v>
      </c>
      <c r="R28" s="24">
        <v>1219.7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18984.900000000001</v>
      </c>
      <c r="Q29" s="24">
        <v>18849.7</v>
      </c>
      <c r="R29" s="24">
        <v>18849.7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54.6</v>
      </c>
      <c r="Q30" s="24">
        <v>54.6</v>
      </c>
      <c r="R30" s="24">
        <v>54.6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10722.1</v>
      </c>
      <c r="Q31" s="24">
        <v>9998.7999999999993</v>
      </c>
      <c r="R31" s="24">
        <v>2045.8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182409.1</v>
      </c>
      <c r="Q32" s="24">
        <v>180250.3</v>
      </c>
      <c r="R32" s="24">
        <v>3563.3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16585.900000000001</v>
      </c>
      <c r="Q33" s="24">
        <v>16580.2</v>
      </c>
      <c r="R33" s="24">
        <v>11570.2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482</v>
      </c>
      <c r="Q34" s="24">
        <v>216.2</v>
      </c>
      <c r="R34" s="24">
        <v>9.5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263939</v>
      </c>
      <c r="Q35" s="23">
        <f t="shared" ref="Q35:R35" si="3">Q36+Q37+Q38+Q39</f>
        <v>124219.70000000001</v>
      </c>
      <c r="R35" s="23">
        <f t="shared" si="3"/>
        <v>54679.5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6102.9</v>
      </c>
      <c r="Q36" s="24">
        <v>291.10000000000002</v>
      </c>
      <c r="R36" s="24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/>
      <c r="Q37" s="24"/>
      <c r="R37" s="24"/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/>
      <c r="Q38" s="24"/>
      <c r="R38" s="24"/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257836.1</v>
      </c>
      <c r="Q39" s="24">
        <v>123928.6</v>
      </c>
      <c r="R39" s="24">
        <v>54679.5</v>
      </c>
    </row>
    <row r="40" spans="1:18" ht="39" customHeight="1" x14ac:dyDescent="0.25">
      <c r="A40" s="7" t="s">
        <v>27</v>
      </c>
      <c r="O40" s="8">
        <v>20</v>
      </c>
      <c r="P40" s="21">
        <v>22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V27" sqref="V27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1389491.7999999998</v>
      </c>
      <c r="Q21" s="23">
        <f t="shared" ref="Q21:R21" si="0">Q22+Q26+Q33+Q34</f>
        <v>1364382.1</v>
      </c>
      <c r="R21" s="23">
        <f t="shared" si="0"/>
        <v>1123369.2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1279268.3999999999</v>
      </c>
      <c r="Q22" s="23">
        <f t="shared" ref="Q22:R22" si="1">Q23+Q24+Q25</f>
        <v>1263107.1000000001</v>
      </c>
      <c r="R22" s="23">
        <f t="shared" si="1"/>
        <v>1103698.7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982701.7</v>
      </c>
      <c r="Q23" s="24">
        <v>970426.8</v>
      </c>
      <c r="R23" s="24">
        <v>848012.3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20.100000000000001</v>
      </c>
      <c r="Q24" s="24">
        <v>0</v>
      </c>
      <c r="R24" s="24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296546.59999999998</v>
      </c>
      <c r="Q25" s="24">
        <v>292680.3</v>
      </c>
      <c r="R25" s="24">
        <v>255686.39999999999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101755.4</v>
      </c>
      <c r="Q26" s="23">
        <f t="shared" ref="Q26:R26" si="2">Q27+Q28+Q29+Q30+Q31+Q32</f>
        <v>93116.6</v>
      </c>
      <c r="R26" s="23">
        <f t="shared" si="2"/>
        <v>13315.4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1835.4</v>
      </c>
      <c r="Q27" s="24">
        <v>1791.3</v>
      </c>
      <c r="R27" s="24">
        <v>1338.4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856.9</v>
      </c>
      <c r="Q28" s="24">
        <v>10</v>
      </c>
      <c r="R28" s="24">
        <v>10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4990.8</v>
      </c>
      <c r="Q29" s="24">
        <v>4990.8</v>
      </c>
      <c r="R29" s="24">
        <v>4990.8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0</v>
      </c>
      <c r="Q30" s="24">
        <v>0</v>
      </c>
      <c r="R30" s="24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8653.6</v>
      </c>
      <c r="Q31" s="24">
        <v>7667.8</v>
      </c>
      <c r="R31" s="24">
        <v>5244.3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85418.7</v>
      </c>
      <c r="Q32" s="24">
        <v>78656.7</v>
      </c>
      <c r="R32" s="24">
        <v>1731.9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7481.2</v>
      </c>
      <c r="Q33" s="24">
        <v>7479.4</v>
      </c>
      <c r="R33" s="24">
        <v>5721.3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986.8</v>
      </c>
      <c r="Q34" s="24">
        <v>679</v>
      </c>
      <c r="R34" s="24">
        <v>633.79999999999995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179404.5</v>
      </c>
      <c r="Q35" s="23">
        <f t="shared" ref="Q35:R35" si="3">Q36+Q37+Q38+Q39</f>
        <v>95598.7</v>
      </c>
      <c r="R35" s="23">
        <f t="shared" si="3"/>
        <v>57216.4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12503</v>
      </c>
      <c r="Q36" s="24">
        <v>810</v>
      </c>
      <c r="R36" s="24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/>
      <c r="Q37" s="24"/>
      <c r="R37" s="24"/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/>
      <c r="Q38" s="24"/>
      <c r="R38" s="24"/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166901.5</v>
      </c>
      <c r="Q39" s="24">
        <v>94788.7</v>
      </c>
      <c r="R39" s="24">
        <v>57216.4</v>
      </c>
    </row>
    <row r="40" spans="1:18" ht="39" customHeight="1" x14ac:dyDescent="0.25">
      <c r="A40" s="7" t="s">
        <v>27</v>
      </c>
      <c r="O40" s="8">
        <v>20</v>
      </c>
      <c r="P40" s="21">
        <v>18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40"/>
  <sheetViews>
    <sheetView showGridLines="0" topLeftCell="A19" workbookViewId="0">
      <selection activeCell="P21" sqref="P21:R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22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22" ht="20.100000000000001" customHeight="1" x14ac:dyDescent="0.2">
      <c r="A18" s="43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3" t="s">
        <v>1</v>
      </c>
      <c r="P18" s="43" t="s">
        <v>2</v>
      </c>
      <c r="Q18" s="43" t="s">
        <v>12</v>
      </c>
      <c r="R18" s="43"/>
    </row>
    <row r="19" spans="1:22" ht="76.5" x14ac:dyDescent="0.2">
      <c r="A19" s="4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3"/>
      <c r="P19" s="43"/>
      <c r="Q19" s="15" t="s">
        <v>24</v>
      </c>
      <c r="R19" s="15" t="s">
        <v>25</v>
      </c>
    </row>
    <row r="20" spans="1:22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22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v>1068544.3999999999</v>
      </c>
      <c r="Q21" s="23">
        <v>522359.2</v>
      </c>
      <c r="R21" s="23">
        <v>340191.5</v>
      </c>
      <c r="T21" s="17"/>
      <c r="U21" s="17"/>
      <c r="V21" s="17"/>
    </row>
    <row r="22" spans="1:22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v>666743.6</v>
      </c>
      <c r="Q22" s="23">
        <v>442868.5</v>
      </c>
      <c r="R22" s="23">
        <v>295315.5</v>
      </c>
      <c r="T22" s="17"/>
      <c r="U22" s="17"/>
      <c r="V22" s="17"/>
    </row>
    <row r="23" spans="1:22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542347.1</v>
      </c>
      <c r="Q23" s="24">
        <v>351538</v>
      </c>
      <c r="R23" s="24">
        <v>226807.2</v>
      </c>
      <c r="T23" s="17"/>
      <c r="U23" s="17"/>
      <c r="V23" s="17"/>
    </row>
    <row r="24" spans="1:22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32.4</v>
      </c>
      <c r="Q24" s="24">
        <v>0</v>
      </c>
      <c r="R24" s="24">
        <v>0</v>
      </c>
      <c r="T24" s="17"/>
      <c r="U24" s="17"/>
      <c r="V24" s="17"/>
    </row>
    <row r="25" spans="1:22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124364.1</v>
      </c>
      <c r="Q25" s="24">
        <v>91330.5</v>
      </c>
      <c r="R25" s="24">
        <v>68508.3</v>
      </c>
      <c r="T25" s="17"/>
      <c r="U25" s="17"/>
      <c r="V25" s="17"/>
    </row>
    <row r="26" spans="1:22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v>298972.7</v>
      </c>
      <c r="Q26" s="23">
        <v>62489.599999999999</v>
      </c>
      <c r="R26" s="23">
        <v>36649.300000000003</v>
      </c>
      <c r="T26" s="17"/>
      <c r="U26" s="17"/>
      <c r="V26" s="17"/>
    </row>
    <row r="27" spans="1:22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2143</v>
      </c>
      <c r="Q27" s="24">
        <v>210.9</v>
      </c>
      <c r="R27" s="24">
        <v>206.7</v>
      </c>
      <c r="T27" s="17"/>
      <c r="U27" s="17"/>
      <c r="V27" s="17"/>
    </row>
    <row r="28" spans="1:22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1759.4</v>
      </c>
      <c r="Q28" s="24">
        <v>0</v>
      </c>
      <c r="R28" s="24">
        <v>0</v>
      </c>
      <c r="T28" s="17"/>
      <c r="U28" s="17"/>
      <c r="V28" s="17"/>
    </row>
    <row r="29" spans="1:22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53643.4</v>
      </c>
      <c r="Q29" s="24">
        <v>24161</v>
      </c>
      <c r="R29" s="24">
        <v>24161</v>
      </c>
      <c r="T29" s="17"/>
      <c r="U29" s="17"/>
      <c r="V29" s="17"/>
    </row>
    <row r="30" spans="1:22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36242.6</v>
      </c>
      <c r="Q30" s="24">
        <v>473</v>
      </c>
      <c r="R30" s="24">
        <v>473</v>
      </c>
      <c r="T30" s="17"/>
      <c r="U30" s="17"/>
      <c r="V30" s="17"/>
    </row>
    <row r="31" spans="1:22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92444.3</v>
      </c>
      <c r="Q31" s="24">
        <v>24339.7</v>
      </c>
      <c r="R31" s="24">
        <v>9488.7999999999993</v>
      </c>
      <c r="T31" s="17"/>
      <c r="U31" s="17"/>
      <c r="V31" s="17"/>
    </row>
    <row r="32" spans="1:22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112740</v>
      </c>
      <c r="Q32" s="24">
        <v>13305</v>
      </c>
      <c r="R32" s="24">
        <v>2319.8000000000002</v>
      </c>
      <c r="T32" s="17"/>
      <c r="U32" s="17"/>
      <c r="V32" s="17"/>
    </row>
    <row r="33" spans="1:22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10756.4</v>
      </c>
      <c r="Q33" s="24">
        <v>10131.1</v>
      </c>
      <c r="R33" s="24">
        <v>1376.7</v>
      </c>
      <c r="T33" s="17"/>
      <c r="U33" s="17"/>
      <c r="V33" s="17"/>
    </row>
    <row r="34" spans="1:22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92071.7</v>
      </c>
      <c r="Q34" s="24">
        <v>6870</v>
      </c>
      <c r="R34" s="24">
        <v>6850</v>
      </c>
      <c r="T34" s="17"/>
      <c r="U34" s="17"/>
      <c r="V34" s="17"/>
    </row>
    <row r="35" spans="1:22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v>72029.399999999994</v>
      </c>
      <c r="Q35" s="23">
        <v>55261.8</v>
      </c>
      <c r="R35" s="23">
        <v>53529.2</v>
      </c>
      <c r="T35" s="17"/>
      <c r="U35" s="17"/>
      <c r="V35" s="17"/>
    </row>
    <row r="36" spans="1:22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7609.7</v>
      </c>
      <c r="Q36" s="24">
        <v>390</v>
      </c>
      <c r="R36" s="24">
        <v>0</v>
      </c>
      <c r="T36" s="17"/>
      <c r="U36" s="17"/>
      <c r="V36" s="17"/>
    </row>
    <row r="37" spans="1:22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v>0</v>
      </c>
      <c r="Q37" s="24">
        <v>0</v>
      </c>
      <c r="R37" s="24">
        <v>0</v>
      </c>
      <c r="T37" s="17"/>
      <c r="U37" s="17"/>
      <c r="V37" s="17"/>
    </row>
    <row r="38" spans="1:22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v>0</v>
      </c>
      <c r="Q38" s="24">
        <v>0</v>
      </c>
      <c r="R38" s="24">
        <v>0</v>
      </c>
      <c r="T38" s="17"/>
      <c r="U38" s="17"/>
      <c r="V38" s="17"/>
    </row>
    <row r="39" spans="1:22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64419.7</v>
      </c>
      <c r="Q39" s="24">
        <v>54871.8</v>
      </c>
      <c r="R39" s="24">
        <v>53529.2</v>
      </c>
      <c r="T39" s="17"/>
      <c r="U39" s="17"/>
      <c r="V39" s="17"/>
    </row>
    <row r="40" spans="1:22" ht="39" customHeight="1" x14ac:dyDescent="0.25">
      <c r="A40" s="7" t="s">
        <v>27</v>
      </c>
      <c r="O40" s="8">
        <v>20</v>
      </c>
      <c r="P40" s="21">
        <v>6</v>
      </c>
      <c r="Q40" s="22"/>
      <c r="R40" s="22"/>
      <c r="T40" s="17"/>
      <c r="U40" s="17"/>
      <c r="V40" s="17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5574407.5</v>
      </c>
      <c r="Q21" s="23">
        <f t="shared" ref="Q21:R21" si="0">Q22+Q26+Q33+Q34</f>
        <v>5206641.5999999996</v>
      </c>
      <c r="R21" s="23">
        <f t="shared" si="0"/>
        <v>4172291.8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4229921.7</v>
      </c>
      <c r="Q22" s="23">
        <f t="shared" ref="Q22:R22" si="1">Q23+Q24+Q25</f>
        <v>4021035.6999999997</v>
      </c>
      <c r="R22" s="23">
        <f t="shared" si="1"/>
        <v>3341899.5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3258330</v>
      </c>
      <c r="Q23" s="24">
        <v>3097565.3</v>
      </c>
      <c r="R23" s="24">
        <v>2576050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454.9</v>
      </c>
      <c r="Q24" s="24">
        <v>304.89999999999998</v>
      </c>
      <c r="R24" s="24">
        <v>47.9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971136.8</v>
      </c>
      <c r="Q25" s="24">
        <v>923165.5</v>
      </c>
      <c r="R25" s="24">
        <v>765801.6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1134987.7</v>
      </c>
      <c r="Q26" s="23">
        <f t="shared" ref="Q26:R26" si="2">Q27+Q28+Q29+Q30+Q31+Q32</f>
        <v>980109.39999999991</v>
      </c>
      <c r="R26" s="23">
        <f t="shared" si="2"/>
        <v>630706.80000000005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5735.4</v>
      </c>
      <c r="Q27" s="24">
        <v>5153.3</v>
      </c>
      <c r="R27" s="24">
        <v>4669.6000000000004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1760.5</v>
      </c>
      <c r="Q28" s="24">
        <v>518.4</v>
      </c>
      <c r="R28" s="24">
        <v>451.3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441457.6</v>
      </c>
      <c r="Q29" s="24">
        <v>413794.7</v>
      </c>
      <c r="R29" s="24">
        <v>413794.6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345.5</v>
      </c>
      <c r="Q30" s="24">
        <v>0</v>
      </c>
      <c r="R30" s="24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423495.6</v>
      </c>
      <c r="Q31" s="24">
        <v>394919.8</v>
      </c>
      <c r="R31" s="24">
        <v>81996.3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262193.09999999998</v>
      </c>
      <c r="Q32" s="24">
        <v>165723.20000000001</v>
      </c>
      <c r="R32" s="24">
        <v>129795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20598.8</v>
      </c>
      <c r="Q33" s="24">
        <v>20140.5</v>
      </c>
      <c r="R33" s="24">
        <v>18235.5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188899.3</v>
      </c>
      <c r="Q34" s="24">
        <v>185356</v>
      </c>
      <c r="R34" s="24">
        <v>181450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135597.29999999999</v>
      </c>
      <c r="Q35" s="23">
        <f t="shared" ref="Q35:R35" si="3">Q36+Q37+Q38+Q39</f>
        <v>96309.200000000012</v>
      </c>
      <c r="R35" s="23">
        <f t="shared" si="3"/>
        <v>36510.800000000003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82749.8</v>
      </c>
      <c r="Q36" s="24">
        <v>63109.9</v>
      </c>
      <c r="R36" s="24">
        <v>4978.8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v>0</v>
      </c>
      <c r="Q37" s="24">
        <v>0</v>
      </c>
      <c r="R37" s="24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v>0</v>
      </c>
      <c r="Q38" s="24">
        <v>0</v>
      </c>
      <c r="R38" s="24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52847.5</v>
      </c>
      <c r="Q39" s="24">
        <v>33199.300000000003</v>
      </c>
      <c r="R39" s="24">
        <v>31532</v>
      </c>
    </row>
    <row r="40" spans="1:18" ht="39" customHeight="1" x14ac:dyDescent="0.25">
      <c r="A40" s="7" t="s">
        <v>27</v>
      </c>
      <c r="O40" s="8">
        <v>20</v>
      </c>
      <c r="P40" s="21">
        <v>66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W30" sqref="W3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'м.р. Сызранский'!P21+'м.р. Шигонский'!P21+'г. Сызрань'!P21+'г. Октябрьск'!P21</f>
        <v>3167629.0999999996</v>
      </c>
      <c r="Q21" s="23">
        <f>'м.р. Сызранский'!Q21+'м.р. Шигонский'!Q21+'г. Сызрань'!Q21+'г. Октябрьск'!Q21</f>
        <v>3122729.3000000003</v>
      </c>
      <c r="R21" s="23">
        <f>'м.р. Сызранский'!R21+'м.р. Шигонский'!R21+'г. Сызрань'!R21+'г. Октябрьск'!R21</f>
        <v>2515132.9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'м.р. Сызранский'!P22+'м.р. Шигонский'!P22+'г. Сызрань'!P22+'г. Октябрьск'!P22</f>
        <v>2906334.4</v>
      </c>
      <c r="Q22" s="23">
        <f>'м.р. Сызранский'!Q22+'м.р. Шигонский'!Q22+'г. Сызрань'!Q22+'г. Октябрьск'!Q22</f>
        <v>2884341</v>
      </c>
      <c r="R22" s="23">
        <f>'м.р. Сызранский'!R22+'м.р. Шигонский'!R22+'г. Сызрань'!R22+'г. Октябрьск'!R22</f>
        <v>2486624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'м.р. Сызранский'!P23+'м.р. Шигонский'!P23+'г. Сызрань'!P23+'г. Октябрьск'!P23</f>
        <v>2236615.1</v>
      </c>
      <c r="Q23" s="14">
        <f>'м.р. Сызранский'!Q23+'м.р. Шигонский'!Q23+'г. Сызрань'!Q23+'г. Октябрьск'!Q23</f>
        <v>2216470</v>
      </c>
      <c r="R23" s="14">
        <f>'м.р. Сызранский'!R23+'м.р. Шигонский'!R23+'г. Сызрань'!R23+'г. Октябрьск'!R23</f>
        <v>1909985.7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'м.р. Сызранский'!P24+'м.р. Шигонский'!P24+'г. Сызрань'!P24+'г. Октябрьск'!P24</f>
        <v>1.8</v>
      </c>
      <c r="Q24" s="14">
        <f>'м.р. Сызранский'!Q24+'м.р. Шигонский'!Q24+'г. Сызрань'!Q24+'г. Октябрьск'!Q24</f>
        <v>1.8</v>
      </c>
      <c r="R24" s="14">
        <f>'м.р. Сызранский'!R24+'м.р. Шигонский'!R24+'г. Сызрань'!R24+'г. Октябрьск'!R24</f>
        <v>1.8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'м.р. Сызранский'!P25+'м.р. Шигонский'!P25+'г. Сызрань'!P25+'г. Октябрьск'!P25</f>
        <v>669717.5</v>
      </c>
      <c r="Q25" s="14">
        <f>'м.р. Сызранский'!Q25+'м.р. Шигонский'!Q25+'г. Сызрань'!Q25+'г. Октябрьск'!Q25</f>
        <v>667869.20000000007</v>
      </c>
      <c r="R25" s="14">
        <f>'м.р. Сызранский'!R25+'м.р. Шигонский'!R25+'г. Сызрань'!R25+'г. Октябрьск'!R25</f>
        <v>576636.5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'м.р. Сызранский'!P26+'м.р. Шигонский'!P26+'г. Сызрань'!P26+'г. Октябрьск'!P26</f>
        <v>238111.2</v>
      </c>
      <c r="Q26" s="23">
        <f>'м.р. Сызранский'!Q26+'м.р. Шигонский'!Q26+'г. Сызрань'!Q26+'г. Октябрьск'!Q26</f>
        <v>216356.8</v>
      </c>
      <c r="R26" s="23">
        <f>'м.р. Сызранский'!R26+'м.р. Шигонский'!R26+'г. Сызрань'!R26+'г. Октябрьск'!R26</f>
        <v>16774.3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'м.р. Сызранский'!P27+'м.р. Шигонский'!P27+'г. Сызрань'!P27+'г. Октябрьск'!P27</f>
        <v>5373.9</v>
      </c>
      <c r="Q27" s="14">
        <f>'м.р. Сызранский'!Q27+'м.р. Шигонский'!Q27+'г. Сызрань'!Q27+'г. Октябрьск'!Q27</f>
        <v>4610.0999999999995</v>
      </c>
      <c r="R27" s="14">
        <f>'м.р. Сызранский'!R27+'м.р. Шигонский'!R27+'г. Сызрань'!R27+'г. Октябрьск'!R27</f>
        <v>3122.1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'м.р. Сызранский'!P28+'м.р. Шигонский'!P28+'г. Сызрань'!P28+'г. Октябрьск'!P28</f>
        <v>0</v>
      </c>
      <c r="Q28" s="14">
        <f>'м.р. Сызранский'!Q28+'м.р. Шигонский'!Q28+'г. Сызрань'!Q28+'г. Октябрьск'!Q28</f>
        <v>0</v>
      </c>
      <c r="R28" s="14">
        <f>'м.р. Сызранский'!R28+'м.р. Шигонский'!R28+'г. Сызрань'!R28+'г. Октябрьск'!R28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'м.р. Сызранский'!P29+'м.р. Шигонский'!P29+'г. Сызрань'!P29+'г. Октябрьск'!P29</f>
        <v>5067.3999999999996</v>
      </c>
      <c r="Q29" s="14">
        <f>'м.р. Сызранский'!Q29+'м.р. Шигонский'!Q29+'г. Сызрань'!Q29+'г. Октябрьск'!Q29</f>
        <v>2164</v>
      </c>
      <c r="R29" s="14">
        <f>'м.р. Сызранский'!R29+'м.р. Шигонский'!R29+'г. Сызрань'!R29+'г. Октябрьск'!R29</f>
        <v>2164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14">
        <f>'м.р. Сызранский'!P30+'м.р. Шигонский'!P30+'г. Сызрань'!P30+'г. Октябрьск'!P30</f>
        <v>4475.3</v>
      </c>
      <c r="Q30" s="14">
        <f>'м.р. Сызранский'!Q30+'м.р. Шигонский'!Q30+'г. Сызрань'!Q30+'г. Октябрьск'!Q30</f>
        <v>0</v>
      </c>
      <c r="R30" s="14">
        <f>'м.р. Сызранский'!R30+'м.р. Шигонский'!R30+'г. Сызрань'!R30+'г. Октябрьск'!R30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14">
        <f>'м.р. Сызранский'!P31+'м.р. Шигонский'!P31+'г. Сызрань'!P31+'г. Октябрьск'!P31</f>
        <v>18603.8</v>
      </c>
      <c r="Q31" s="14">
        <f>'м.р. Сызранский'!Q31+'м.р. Шигонский'!Q31+'г. Сызрань'!Q31+'г. Октябрьск'!Q31</f>
        <v>12487.400000000001</v>
      </c>
      <c r="R31" s="14">
        <f>'м.р. Сызранский'!R31+'м.р. Шигонский'!R31+'г. Сызрань'!R31+'г. Октябрьск'!R31</f>
        <v>4382.2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14">
        <f>'м.р. Сызранский'!P32+'м.р. Шигонский'!P32+'г. Сызрань'!P32+'г. Октябрьск'!P32</f>
        <v>204590.8</v>
      </c>
      <c r="Q32" s="14">
        <f>'м.р. Сызранский'!Q32+'м.р. Шигонский'!Q32+'г. Сызрань'!Q32+'г. Октябрьск'!Q32</f>
        <v>197095.3</v>
      </c>
      <c r="R32" s="14">
        <f>'м.р. Сызранский'!R32+'м.р. Шигонский'!R32+'г. Сызрань'!R32+'г. Октябрьск'!R32</f>
        <v>7106.0000000000009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14">
        <f>'м.р. Сызранский'!P33+'м.р. Шигонский'!P33+'г. Сызрань'!P33+'г. Октябрьск'!P33</f>
        <v>21315.699999999997</v>
      </c>
      <c r="Q33" s="14">
        <f>'м.р. Сызранский'!Q33+'м.р. Шигонский'!Q33+'г. Сызрань'!Q33+'г. Октябрьск'!Q33</f>
        <v>21311.4</v>
      </c>
      <c r="R33" s="14">
        <f>'м.р. Сызранский'!R33+'м.р. Шигонский'!R33+'г. Сызрань'!R33+'г. Октябрьск'!R33</f>
        <v>11588.400000000001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14">
        <f>'м.р. Сызранский'!P34+'м.р. Шигонский'!P34+'г. Сызрань'!P34+'г. Октябрьск'!P34</f>
        <v>1867.8</v>
      </c>
      <c r="Q34" s="14">
        <f>'м.р. Сызранский'!Q34+'м.р. Шигонский'!Q34+'г. Сызрань'!Q34+'г. Октябрьск'!Q34</f>
        <v>720.09999999999991</v>
      </c>
      <c r="R34" s="14">
        <f>'м.р. Сызранский'!R34+'м.р. Шигонский'!R34+'г. Сызрань'!R34+'г. Октябрьск'!R34</f>
        <v>146.19999999999999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'м.р. Сызранский'!P35+'м.р. Шигонский'!P35+'г. Сызрань'!P35+'г. Октябрьск'!P35</f>
        <v>255168.09999999998</v>
      </c>
      <c r="Q35" s="23">
        <f>'м.р. Сызранский'!Q35+'м.р. Шигонский'!Q35+'г. Сызрань'!Q35+'г. Октябрьск'!Q35</f>
        <v>130741.2</v>
      </c>
      <c r="R35" s="23">
        <f>'м.р. Сызранский'!R35+'м.р. Шигонский'!R35+'г. Сызрань'!R35+'г. Октябрьск'!R35</f>
        <v>51382.899999999994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14">
        <f>'м.р. Сызранский'!P36+'м.р. Шигонский'!P36+'г. Сызрань'!P36+'г. Октябрьск'!P36</f>
        <v>5702.6</v>
      </c>
      <c r="Q36" s="14">
        <f>'м.р. Сызранский'!Q36+'м.р. Шигонский'!Q36+'г. Сызрань'!Q36+'г. Октябрьск'!Q36</f>
        <v>2078.3999999999996</v>
      </c>
      <c r="R36" s="14">
        <f>'м.р. Сызранский'!R36+'м.р. Шигонский'!R36+'г. Сызрань'!R36+'г. Октябрьск'!R36</f>
        <v>350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14">
        <f>'м.р. Сызранский'!P37+'м.р. Шигонский'!P37+'г. Сызрань'!P37+'г. Октябрьск'!P37</f>
        <v>0</v>
      </c>
      <c r="Q37" s="14">
        <f>'м.р. Сызранский'!Q37+'м.р. Шигонский'!Q37+'г. Сызрань'!Q37+'г. Октябрьск'!Q37</f>
        <v>0</v>
      </c>
      <c r="R37" s="14">
        <f>'м.р. Сызранский'!R37+'м.р. Шигонский'!R37+'г. Сызрань'!R37+'г. Октябрьск'!R37</f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14">
        <f>'м.р. Сызранский'!P38+'м.р. Шигонский'!P38+'г. Сызрань'!P38+'г. Октябрьск'!P38</f>
        <v>0</v>
      </c>
      <c r="Q38" s="14">
        <f>'м.р. Сызранский'!Q38+'м.р. Шигонский'!Q38+'г. Сызрань'!Q38+'г. Октябрьск'!Q38</f>
        <v>0</v>
      </c>
      <c r="R38" s="14">
        <f>'м.р. Сызранский'!R38+'м.р. Шигонский'!R38+'г. Сызрань'!R38+'г. Октябрьск'!R38</f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14">
        <f>'м.р. Сызранский'!P39+'м.р. Шигонский'!P39+'г. Сызрань'!P39+'г. Октябрьск'!P39</f>
        <v>249465.5</v>
      </c>
      <c r="Q39" s="14">
        <f>'м.р. Сызранский'!Q39+'м.р. Шигонский'!Q39+'г. Сызрань'!Q39+'г. Октябрьск'!Q39</f>
        <v>128662.79999999999</v>
      </c>
      <c r="R39" s="14">
        <f>'м.р. Сызранский'!R39+'м.р. Шигонский'!R39+'г. Сызрань'!R39+'г. Октябрьск'!R39</f>
        <v>51032.899999999994</v>
      </c>
    </row>
    <row r="40" spans="1:18" ht="39" customHeight="1" x14ac:dyDescent="0.2">
      <c r="A40" s="7" t="s">
        <v>27</v>
      </c>
      <c r="O40" s="8">
        <v>20</v>
      </c>
      <c r="P40" s="14">
        <f>'м.р. Сызранский'!P40+'м.р. Шигонский'!P40+'г. Сызрань'!P40+'г. Октябрьск'!P40</f>
        <v>59</v>
      </c>
      <c r="Q40" s="18"/>
      <c r="R40" s="1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40"/>
  <sheetViews>
    <sheetView showGridLines="0" tabSelected="1" topLeftCell="A16" workbookViewId="0">
      <selection activeCell="U23" sqref="U22:U23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22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22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22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22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37">
        <v>3</v>
      </c>
      <c r="Q20" s="37">
        <v>4</v>
      </c>
      <c r="R20" s="37">
        <v>5</v>
      </c>
    </row>
    <row r="21" spans="1:22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35">
        <v>1</v>
      </c>
      <c r="P21" s="40">
        <v>2211171.7000000002</v>
      </c>
      <c r="Q21" s="40">
        <v>1472409</v>
      </c>
      <c r="R21" s="40">
        <v>1142631</v>
      </c>
      <c r="T21" s="17"/>
      <c r="U21" s="17"/>
      <c r="V21" s="17"/>
    </row>
    <row r="22" spans="1:22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35">
        <v>2</v>
      </c>
      <c r="P22" s="39">
        <v>1514943.6</v>
      </c>
      <c r="Q22" s="39">
        <v>1199796.3</v>
      </c>
      <c r="R22" s="39">
        <v>970050.4</v>
      </c>
      <c r="T22" s="17"/>
      <c r="U22" s="17"/>
      <c r="V22" s="17"/>
    </row>
    <row r="23" spans="1:22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35">
        <v>3</v>
      </c>
      <c r="P23" s="39">
        <v>1196741.3</v>
      </c>
      <c r="Q23" s="39">
        <v>939146</v>
      </c>
      <c r="R23" s="39">
        <v>745046.4</v>
      </c>
      <c r="T23" s="17"/>
      <c r="U23" s="17"/>
      <c r="V23" s="17"/>
    </row>
    <row r="24" spans="1:22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5">
        <v>4</v>
      </c>
      <c r="P24" s="39">
        <v>374.8</v>
      </c>
      <c r="Q24" s="39">
        <v>326.60000000000002</v>
      </c>
      <c r="R24" s="39">
        <v>326.60000000000002</v>
      </c>
      <c r="T24" s="17"/>
      <c r="U24" s="17"/>
      <c r="V24" s="17"/>
    </row>
    <row r="25" spans="1:22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5">
        <v>5</v>
      </c>
      <c r="P25" s="39">
        <v>317827.5</v>
      </c>
      <c r="Q25" s="39">
        <v>260323.7</v>
      </c>
      <c r="R25" s="39">
        <v>224677.4</v>
      </c>
      <c r="T25" s="17"/>
      <c r="U25" s="17"/>
      <c r="V25" s="17"/>
    </row>
    <row r="26" spans="1:22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35">
        <v>6</v>
      </c>
      <c r="P26" s="40">
        <v>605065.30000000005</v>
      </c>
      <c r="Q26" s="40">
        <v>230023.9</v>
      </c>
      <c r="R26" s="40">
        <v>150184.20000000001</v>
      </c>
      <c r="T26" s="17"/>
      <c r="U26" s="17"/>
      <c r="V26" s="17"/>
    </row>
    <row r="27" spans="1:22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5">
        <v>7</v>
      </c>
      <c r="P27" s="39">
        <v>4103.3</v>
      </c>
      <c r="Q27" s="39">
        <v>1889.2</v>
      </c>
      <c r="R27" s="39">
        <v>1098.3</v>
      </c>
      <c r="T27" s="17"/>
      <c r="U27" s="17"/>
      <c r="V27" s="17"/>
    </row>
    <row r="28" spans="1:22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5">
        <v>8</v>
      </c>
      <c r="P28" s="39">
        <v>7442.7</v>
      </c>
      <c r="Q28" s="39">
        <v>0</v>
      </c>
      <c r="R28" s="39">
        <v>0</v>
      </c>
      <c r="T28" s="17"/>
      <c r="U28" s="17"/>
      <c r="V28" s="17"/>
    </row>
    <row r="29" spans="1:22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5">
        <v>9</v>
      </c>
      <c r="P29" s="39">
        <v>99342.6</v>
      </c>
      <c r="Q29" s="39">
        <v>79905.399999999994</v>
      </c>
      <c r="R29" s="39">
        <v>79905.399999999994</v>
      </c>
      <c r="T29" s="17"/>
      <c r="U29" s="17"/>
      <c r="V29" s="17"/>
    </row>
    <row r="30" spans="1:22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6">
        <v>10</v>
      </c>
      <c r="P30" s="39">
        <v>151096.70000000001</v>
      </c>
      <c r="Q30" s="39">
        <v>3474.3</v>
      </c>
      <c r="R30" s="39">
        <v>431.3</v>
      </c>
      <c r="T30" s="17"/>
      <c r="U30" s="17"/>
      <c r="V30" s="17"/>
    </row>
    <row r="31" spans="1:22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6">
        <v>11</v>
      </c>
      <c r="P31" s="39">
        <v>107608.6</v>
      </c>
      <c r="Q31" s="39">
        <v>80124.899999999994</v>
      </c>
      <c r="R31" s="39">
        <v>44989.2</v>
      </c>
      <c r="T31" s="17"/>
      <c r="U31" s="17"/>
      <c r="V31" s="17"/>
    </row>
    <row r="32" spans="1:22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36">
        <v>12</v>
      </c>
      <c r="P32" s="39">
        <v>235471.4</v>
      </c>
      <c r="Q32" s="39">
        <v>64630.1</v>
      </c>
      <c r="R32" s="39">
        <v>23760</v>
      </c>
      <c r="T32" s="17"/>
      <c r="U32" s="17"/>
      <c r="V32" s="17"/>
    </row>
    <row r="33" spans="1:22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36">
        <v>13</v>
      </c>
      <c r="P33" s="39">
        <v>23767</v>
      </c>
      <c r="Q33" s="39">
        <v>23385.599999999999</v>
      </c>
      <c r="R33" s="39">
        <v>4301.6000000000004</v>
      </c>
      <c r="T33" s="17"/>
      <c r="U33" s="17"/>
      <c r="V33" s="17"/>
    </row>
    <row r="34" spans="1:22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36">
        <v>14</v>
      </c>
      <c r="P34" s="39">
        <v>67395.8</v>
      </c>
      <c r="Q34" s="39">
        <v>19203.2</v>
      </c>
      <c r="R34" s="39">
        <v>18094.8</v>
      </c>
      <c r="T34" s="17"/>
      <c r="U34" s="17"/>
      <c r="V34" s="17"/>
    </row>
    <row r="35" spans="1:22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36">
        <v>15</v>
      </c>
      <c r="P35" s="40">
        <v>152031.29999999999</v>
      </c>
      <c r="Q35" s="40">
        <v>128930.6</v>
      </c>
      <c r="R35" s="40">
        <v>123685.4</v>
      </c>
      <c r="T35" s="17"/>
      <c r="U35" s="17"/>
      <c r="V35" s="17"/>
    </row>
    <row r="36" spans="1:22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36">
        <v>16</v>
      </c>
      <c r="P36" s="39">
        <v>10348.6</v>
      </c>
      <c r="Q36" s="39">
        <v>3138.6</v>
      </c>
      <c r="R36" s="39">
        <v>299.3</v>
      </c>
      <c r="T36" s="17"/>
      <c r="U36" s="17"/>
      <c r="V36" s="17"/>
    </row>
    <row r="37" spans="1:22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36">
        <v>17</v>
      </c>
      <c r="P37" s="39">
        <v>0</v>
      </c>
      <c r="Q37" s="39">
        <v>0</v>
      </c>
      <c r="R37" s="39">
        <v>0</v>
      </c>
      <c r="T37" s="17"/>
      <c r="U37" s="17"/>
      <c r="V37" s="17"/>
    </row>
    <row r="38" spans="1:22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36">
        <v>18</v>
      </c>
      <c r="P38" s="39">
        <v>0</v>
      </c>
      <c r="Q38" s="39">
        <v>0</v>
      </c>
      <c r="R38" s="39">
        <v>0</v>
      </c>
      <c r="T38" s="17"/>
      <c r="U38" s="17"/>
      <c r="V38" s="17"/>
    </row>
    <row r="39" spans="1:22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36">
        <v>19</v>
      </c>
      <c r="P39" s="39">
        <v>141682.70000000001</v>
      </c>
      <c r="Q39" s="39">
        <v>125792</v>
      </c>
      <c r="R39" s="39">
        <v>123386.1</v>
      </c>
      <c r="T39" s="17"/>
      <c r="U39" s="17"/>
      <c r="V39" s="17"/>
    </row>
    <row r="40" spans="1:22" ht="39" customHeight="1" x14ac:dyDescent="0.2">
      <c r="A40" s="7" t="s">
        <v>27</v>
      </c>
      <c r="O40" s="8">
        <v>20</v>
      </c>
      <c r="P40" s="45">
        <v>17</v>
      </c>
      <c r="Q40" s="44"/>
      <c r="R40" s="44"/>
      <c r="T40" s="17"/>
      <c r="U40" s="17"/>
      <c r="V40" s="17"/>
    </row>
  </sheetData>
  <sheetProtection selectLockedCells="1"/>
  <mergeCells count="7">
    <mergeCell ref="Q40:R40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V27" sqref="V27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9011451.8000000007</v>
      </c>
      <c r="Q21" s="23">
        <f t="shared" ref="Q21:R21" si="0">Q22+Q26+Q33+Q34</f>
        <v>8513856.9000000004</v>
      </c>
      <c r="R21" s="23">
        <f t="shared" si="0"/>
        <v>7140060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7253619.2999999998</v>
      </c>
      <c r="Q22" s="23">
        <f t="shared" ref="Q22:R22" si="1">Q23+Q24+Q25</f>
        <v>6919158.5999999996</v>
      </c>
      <c r="R22" s="23">
        <f t="shared" si="1"/>
        <v>5812225.3000000007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5574627</v>
      </c>
      <c r="Q23" s="24">
        <v>5315023.5</v>
      </c>
      <c r="R23" s="24">
        <v>4465328.2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1260.0999999999999</v>
      </c>
      <c r="Q24" s="24">
        <v>976.2</v>
      </c>
      <c r="R24" s="24">
        <v>972.9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1677732.2</v>
      </c>
      <c r="Q25" s="24">
        <v>1603158.9</v>
      </c>
      <c r="R25" s="24">
        <v>1345924.2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1530156.7000000002</v>
      </c>
      <c r="Q26" s="23">
        <f t="shared" ref="Q26:R26" si="2">Q27+Q28+Q29+Q30+Q31+Q32</f>
        <v>1373474.4</v>
      </c>
      <c r="R26" s="23">
        <f t="shared" si="2"/>
        <v>1117798.2999999998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9515.7999999999993</v>
      </c>
      <c r="Q27" s="24">
        <v>7229.2</v>
      </c>
      <c r="R27" s="24">
        <v>5829.9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20023</v>
      </c>
      <c r="Q28" s="24">
        <v>19673.3</v>
      </c>
      <c r="R28" s="24">
        <v>19673.3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632538.9</v>
      </c>
      <c r="Q29" s="24">
        <v>600252.6</v>
      </c>
      <c r="R29" s="24">
        <v>600252.6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6222.2</v>
      </c>
      <c r="Q30" s="24">
        <v>6009.7</v>
      </c>
      <c r="R30" s="24">
        <v>6009.7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549626.4</v>
      </c>
      <c r="Q31" s="24">
        <v>467921.3</v>
      </c>
      <c r="R31" s="24">
        <v>292296.3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312230.40000000002</v>
      </c>
      <c r="Q32" s="24">
        <v>272388.3</v>
      </c>
      <c r="R32" s="24">
        <v>193736.5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32047</v>
      </c>
      <c r="Q33" s="24">
        <v>31149.1</v>
      </c>
      <c r="R33" s="24">
        <v>19971.8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195628.79999999999</v>
      </c>
      <c r="Q34" s="24">
        <v>190074.8</v>
      </c>
      <c r="R34" s="24">
        <v>190064.6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426705.6</v>
      </c>
      <c r="Q35" s="23">
        <f t="shared" ref="Q35:R35" si="3">Q36+Q37+Q38+Q39</f>
        <v>332063.09999999998</v>
      </c>
      <c r="R35" s="23">
        <f t="shared" si="3"/>
        <v>149730.5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249868.5</v>
      </c>
      <c r="Q36" s="24">
        <v>193164.5</v>
      </c>
      <c r="R36" s="24">
        <v>11377.9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v>1280.9000000000001</v>
      </c>
      <c r="Q37" s="24">
        <v>909.8</v>
      </c>
      <c r="R37" s="24">
        <v>909.8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v>0</v>
      </c>
      <c r="Q38" s="24">
        <v>0</v>
      </c>
      <c r="R38" s="24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175556.2</v>
      </c>
      <c r="Q39" s="24">
        <v>137988.79999999999</v>
      </c>
      <c r="R39" s="24">
        <v>137442.79999999999</v>
      </c>
    </row>
    <row r="40" spans="1:18" ht="39" customHeight="1" x14ac:dyDescent="0.25">
      <c r="A40" s="7" t="s">
        <v>27</v>
      </c>
      <c r="O40" s="8">
        <v>20</v>
      </c>
      <c r="P40" s="21">
        <v>139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W36" sqref="W36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434565.6</v>
      </c>
      <c r="Q21" s="23">
        <f t="shared" ref="Q21:R21" si="0">Q22+Q26+Q33+Q34</f>
        <v>434096.1</v>
      </c>
      <c r="R21" s="23">
        <f t="shared" si="0"/>
        <v>340735.69999999995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406140.5</v>
      </c>
      <c r="Q22" s="23">
        <f t="shared" ref="Q22:R22" si="1">Q23+Q24+Q25</f>
        <v>406140.5</v>
      </c>
      <c r="R22" s="23">
        <f t="shared" si="1"/>
        <v>338353.8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311948.3</v>
      </c>
      <c r="Q23" s="24">
        <v>311948.3</v>
      </c>
      <c r="R23" s="24">
        <v>259885.6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0</v>
      </c>
      <c r="Q24" s="24">
        <v>0</v>
      </c>
      <c r="R24" s="24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94192.2</v>
      </c>
      <c r="Q25" s="24">
        <v>94192.2</v>
      </c>
      <c r="R25" s="24">
        <v>78468.2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25992.7</v>
      </c>
      <c r="Q26" s="23">
        <f t="shared" ref="Q26:R26" si="2">Q27+Q28+Q29+Q30+Q31+Q32</f>
        <v>25525.5</v>
      </c>
      <c r="R26" s="23">
        <f t="shared" si="2"/>
        <v>988.6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461.8</v>
      </c>
      <c r="Q27" s="24">
        <v>389.8</v>
      </c>
      <c r="R27" s="24">
        <v>245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0</v>
      </c>
      <c r="Q28" s="24">
        <v>0</v>
      </c>
      <c r="R28" s="24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0</v>
      </c>
      <c r="Q29" s="24">
        <v>0</v>
      </c>
      <c r="R29" s="24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0</v>
      </c>
      <c r="Q30" s="24">
        <v>0</v>
      </c>
      <c r="R30" s="24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3183.7</v>
      </c>
      <c r="Q31" s="24">
        <v>2942.6</v>
      </c>
      <c r="R31" s="24">
        <v>281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22347.200000000001</v>
      </c>
      <c r="Q32" s="24">
        <v>22193.1</v>
      </c>
      <c r="R32" s="24">
        <v>462.6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2354.1</v>
      </c>
      <c r="Q33" s="24">
        <v>2354.1</v>
      </c>
      <c r="R33" s="24">
        <v>1393.3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78.3</v>
      </c>
      <c r="Q34" s="24">
        <v>76</v>
      </c>
      <c r="R34" s="24">
        <v>0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25053.5</v>
      </c>
      <c r="Q35" s="23">
        <f t="shared" ref="Q35:R35" si="3">Q36+Q37+Q38+Q39</f>
        <v>15740.5</v>
      </c>
      <c r="R35" s="23">
        <f t="shared" si="3"/>
        <v>5281.1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244.4</v>
      </c>
      <c r="Q36" s="24">
        <v>69.2</v>
      </c>
      <c r="R36" s="24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v>0</v>
      </c>
      <c r="Q37" s="24">
        <v>0</v>
      </c>
      <c r="R37" s="24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v>0</v>
      </c>
      <c r="Q38" s="24">
        <v>0</v>
      </c>
      <c r="R38" s="24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24809.1</v>
      </c>
      <c r="Q39" s="24">
        <v>15671.3</v>
      </c>
      <c r="R39" s="24">
        <v>5281.1</v>
      </c>
    </row>
    <row r="40" spans="1:18" ht="39" customHeight="1" x14ac:dyDescent="0.25">
      <c r="A40" s="7" t="s">
        <v>27</v>
      </c>
      <c r="O40" s="8">
        <v>20</v>
      </c>
      <c r="P40" s="21">
        <v>11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Z36" sqref="Z36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324819.5</v>
      </c>
      <c r="Q21" s="23">
        <f t="shared" ref="Q21:R21" si="0">Q22+Q26+Q33+Q34</f>
        <v>324138.2</v>
      </c>
      <c r="R21" s="23">
        <f t="shared" si="0"/>
        <v>250466.1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304185.09999999998</v>
      </c>
      <c r="Q22" s="23">
        <f t="shared" ref="Q22:R22" si="1">Q23+Q24+Q25</f>
        <v>304185.09999999998</v>
      </c>
      <c r="R22" s="23">
        <f t="shared" si="1"/>
        <v>248418.90000000002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233902.8</v>
      </c>
      <c r="Q23" s="24">
        <v>233902.8</v>
      </c>
      <c r="R23" s="24">
        <v>190993.6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0</v>
      </c>
      <c r="Q24" s="24">
        <v>0</v>
      </c>
      <c r="R24" s="24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70282.3</v>
      </c>
      <c r="Q25" s="24">
        <v>70282.3</v>
      </c>
      <c r="R25" s="24">
        <v>57425.3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17175.3</v>
      </c>
      <c r="Q26" s="23">
        <f t="shared" ref="Q26:R26" si="2">Q27+Q28+Q29+Q30+Q31+Q32</f>
        <v>16494</v>
      </c>
      <c r="R26" s="23">
        <f t="shared" si="2"/>
        <v>1166.3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402</v>
      </c>
      <c r="Q27" s="24">
        <v>402</v>
      </c>
      <c r="R27" s="24">
        <v>310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0</v>
      </c>
      <c r="Q28" s="24">
        <v>0</v>
      </c>
      <c r="R28" s="24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0</v>
      </c>
      <c r="Q29" s="24">
        <v>0</v>
      </c>
      <c r="R29" s="24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0</v>
      </c>
      <c r="Q30" s="24">
        <v>0</v>
      </c>
      <c r="R30" s="24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1898.6</v>
      </c>
      <c r="Q31" s="24">
        <v>1886.2</v>
      </c>
      <c r="R31" s="24">
        <v>152.5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14874.7</v>
      </c>
      <c r="Q32" s="24">
        <v>14205.8</v>
      </c>
      <c r="R32" s="24">
        <v>703.8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3391.4</v>
      </c>
      <c r="Q33" s="24">
        <v>3391.4</v>
      </c>
      <c r="R33" s="24">
        <v>880.9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67.7</v>
      </c>
      <c r="Q34" s="24">
        <v>67.7</v>
      </c>
      <c r="R34" s="24">
        <v>0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17402.300000000003</v>
      </c>
      <c r="Q35" s="23">
        <f t="shared" ref="Q35:R35" si="3">Q36+Q37+Q38+Q39</f>
        <v>10905.699999999999</v>
      </c>
      <c r="R35" s="23">
        <f t="shared" si="3"/>
        <v>2801.9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167.9</v>
      </c>
      <c r="Q36" s="24">
        <v>167.9</v>
      </c>
      <c r="R36" s="24">
        <v>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v>0</v>
      </c>
      <c r="Q37" s="24">
        <v>0</v>
      </c>
      <c r="R37" s="24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v>0</v>
      </c>
      <c r="Q38" s="24">
        <v>0</v>
      </c>
      <c r="R38" s="24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17234.400000000001</v>
      </c>
      <c r="Q39" s="24">
        <v>10737.8</v>
      </c>
      <c r="R39" s="24">
        <v>2801.9</v>
      </c>
    </row>
    <row r="40" spans="1:18" ht="39" customHeight="1" x14ac:dyDescent="0.25">
      <c r="A40" s="7" t="s">
        <v>27</v>
      </c>
      <c r="O40" s="8">
        <v>20</v>
      </c>
      <c r="P40" s="21">
        <v>10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0"/>
  <sheetViews>
    <sheetView showGridLines="0" topLeftCell="A19" workbookViewId="0">
      <selection activeCell="P21" sqref="P21:R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9" width="9.140625" style="9"/>
    <col min="20" max="20" width="10" style="9" bestFit="1" customWidth="1"/>
    <col min="21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22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22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22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22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22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v>2064047.7</v>
      </c>
      <c r="Q21" s="23">
        <v>2020913.4</v>
      </c>
      <c r="R21" s="23">
        <v>1651330.6</v>
      </c>
      <c r="T21" s="16"/>
      <c r="U21" s="16"/>
      <c r="V21" s="16"/>
    </row>
    <row r="22" spans="1:22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v>1885434.8</v>
      </c>
      <c r="Q22" s="23">
        <v>1863441.4</v>
      </c>
      <c r="R22" s="23">
        <v>1634663.5</v>
      </c>
      <c r="T22" s="16"/>
      <c r="U22" s="16"/>
      <c r="V22" s="16"/>
    </row>
    <row r="23" spans="1:22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1452199.3</v>
      </c>
      <c r="Q23" s="24">
        <v>1432054.2</v>
      </c>
      <c r="R23" s="24">
        <v>1255404.8</v>
      </c>
      <c r="T23" s="16"/>
      <c r="U23" s="16"/>
      <c r="V23" s="16"/>
    </row>
    <row r="24" spans="1:22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1.8</v>
      </c>
      <c r="Q24" s="24">
        <v>1.8</v>
      </c>
      <c r="R24" s="24">
        <v>1.8</v>
      </c>
      <c r="T24" s="16"/>
      <c r="U24" s="16"/>
      <c r="V24" s="16"/>
    </row>
    <row r="25" spans="1:22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433233.7</v>
      </c>
      <c r="Q25" s="24">
        <v>431385.4</v>
      </c>
      <c r="R25" s="24">
        <v>379256.9</v>
      </c>
      <c r="T25" s="16"/>
      <c r="U25" s="16"/>
      <c r="V25" s="16"/>
    </row>
    <row r="26" spans="1:22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v>166890</v>
      </c>
      <c r="Q26" s="23">
        <v>146838.29999999999</v>
      </c>
      <c r="R26" s="23">
        <v>10027.6</v>
      </c>
      <c r="T26" s="16"/>
      <c r="U26" s="16"/>
      <c r="V26" s="16"/>
    </row>
    <row r="27" spans="1:22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3909.2</v>
      </c>
      <c r="Q27" s="24">
        <v>3325.1</v>
      </c>
      <c r="R27" s="24">
        <v>2199.6</v>
      </c>
      <c r="T27" s="16"/>
      <c r="U27" s="16"/>
      <c r="V27" s="16"/>
    </row>
    <row r="28" spans="1:22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0</v>
      </c>
      <c r="Q28" s="24">
        <v>0</v>
      </c>
      <c r="R28" s="24">
        <v>0</v>
      </c>
      <c r="T28" s="16"/>
      <c r="U28" s="16"/>
      <c r="V28" s="16"/>
    </row>
    <row r="29" spans="1:22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2903.4</v>
      </c>
      <c r="Q29" s="24">
        <v>0</v>
      </c>
      <c r="R29" s="24">
        <v>0</v>
      </c>
      <c r="T29" s="16"/>
      <c r="U29" s="16"/>
      <c r="V29" s="16"/>
    </row>
    <row r="30" spans="1:22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4475.3</v>
      </c>
      <c r="Q30" s="24">
        <v>0</v>
      </c>
      <c r="R30" s="24">
        <v>0</v>
      </c>
      <c r="T30" s="16"/>
      <c r="U30" s="16"/>
      <c r="V30" s="16"/>
    </row>
    <row r="31" spans="1:22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11091.6</v>
      </c>
      <c r="Q31" s="24">
        <v>5321.8</v>
      </c>
      <c r="R31" s="24">
        <v>2951.7</v>
      </c>
      <c r="T31" s="16"/>
      <c r="U31" s="16"/>
      <c r="V31" s="16"/>
    </row>
    <row r="32" spans="1:22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144510.5</v>
      </c>
      <c r="Q32" s="24">
        <v>138191.4</v>
      </c>
      <c r="R32" s="24">
        <v>4876.3</v>
      </c>
      <c r="T32" s="16"/>
      <c r="U32" s="16"/>
      <c r="V32" s="16"/>
    </row>
    <row r="33" spans="1:22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10242.799999999999</v>
      </c>
      <c r="Q33" s="24">
        <v>10238.5</v>
      </c>
      <c r="R33" s="24">
        <v>6638.5</v>
      </c>
      <c r="T33" s="16"/>
      <c r="U33" s="16"/>
      <c r="V33" s="16"/>
    </row>
    <row r="34" spans="1:22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1480.1</v>
      </c>
      <c r="Q34" s="24">
        <v>395.2</v>
      </c>
      <c r="R34" s="24">
        <v>1</v>
      </c>
      <c r="T34" s="16"/>
      <c r="U34" s="16"/>
      <c r="V34" s="16"/>
    </row>
    <row r="35" spans="1:22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v>185773.3</v>
      </c>
      <c r="Q35" s="23">
        <v>88508.2</v>
      </c>
      <c r="R35" s="23">
        <v>37731.699999999997</v>
      </c>
      <c r="T35" s="16"/>
      <c r="U35" s="16"/>
      <c r="V35" s="16"/>
    </row>
    <row r="36" spans="1:22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4715.1000000000004</v>
      </c>
      <c r="Q36" s="24">
        <v>1321.5</v>
      </c>
      <c r="R36" s="24">
        <v>0</v>
      </c>
      <c r="T36" s="16"/>
      <c r="U36" s="16"/>
      <c r="V36" s="16"/>
    </row>
    <row r="37" spans="1:22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v>0</v>
      </c>
      <c r="Q37" s="24">
        <v>0</v>
      </c>
      <c r="R37" s="24">
        <v>0</v>
      </c>
      <c r="T37" s="16"/>
      <c r="U37" s="16"/>
      <c r="V37" s="16"/>
    </row>
    <row r="38" spans="1:22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v>0</v>
      </c>
      <c r="Q38" s="24">
        <v>0</v>
      </c>
      <c r="R38" s="24">
        <v>0</v>
      </c>
      <c r="T38" s="16"/>
      <c r="U38" s="16"/>
      <c r="V38" s="16"/>
    </row>
    <row r="39" spans="1:22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181058.2</v>
      </c>
      <c r="Q39" s="24">
        <v>87186.7</v>
      </c>
      <c r="R39" s="24">
        <v>37731.699999999997</v>
      </c>
      <c r="T39" s="16"/>
      <c r="U39" s="16"/>
      <c r="V39" s="16"/>
    </row>
    <row r="40" spans="1:22" ht="39" customHeight="1" x14ac:dyDescent="0.25">
      <c r="A40" s="7" t="s">
        <v>27</v>
      </c>
      <c r="O40" s="8">
        <v>20</v>
      </c>
      <c r="P40" s="21">
        <v>31</v>
      </c>
      <c r="Q40" s="22"/>
      <c r="R40" s="22"/>
      <c r="T40" s="16"/>
      <c r="U40" s="16"/>
      <c r="V40" s="16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36" sqref="P36:R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41" t="s">
        <v>26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43" t="s">
        <v>1</v>
      </c>
      <c r="P18" s="43" t="s">
        <v>2</v>
      </c>
      <c r="Q18" s="43" t="s">
        <v>12</v>
      </c>
      <c r="R18" s="43"/>
    </row>
    <row r="19" spans="1:18" ht="76.5" x14ac:dyDescent="0.2">
      <c r="A19" s="4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43"/>
      <c r="P19" s="43"/>
      <c r="Q19" s="15" t="s">
        <v>24</v>
      </c>
      <c r="R19" s="15" t="s">
        <v>25</v>
      </c>
    </row>
    <row r="20" spans="1:18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23">
        <f>P22+P26+P33+P34</f>
        <v>344196.30000000005</v>
      </c>
      <c r="Q21" s="23">
        <f t="shared" ref="Q21:R21" si="0">Q22+Q26+Q33+Q34</f>
        <v>343581.60000000003</v>
      </c>
      <c r="R21" s="23">
        <f t="shared" si="0"/>
        <v>272600.5</v>
      </c>
    </row>
    <row r="22" spans="1:18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23">
        <f>P23+P24+P25</f>
        <v>310574</v>
      </c>
      <c r="Q22" s="23">
        <f t="shared" ref="Q22:R22" si="1">Q23+Q24+Q25</f>
        <v>310574</v>
      </c>
      <c r="R22" s="23">
        <f t="shared" si="1"/>
        <v>265187.8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4">
        <v>238564.7</v>
      </c>
      <c r="Q23" s="24">
        <v>238564.7</v>
      </c>
      <c r="R23" s="24">
        <v>203701.7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4">
        <v>0</v>
      </c>
      <c r="Q24" s="24">
        <v>0</v>
      </c>
      <c r="R24" s="24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4">
        <v>72009.3</v>
      </c>
      <c r="Q25" s="24">
        <v>72009.3</v>
      </c>
      <c r="R25" s="24">
        <v>61486.1</v>
      </c>
    </row>
    <row r="26" spans="1:18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3">
        <f>P27+P28+P29+P30+P31+P32</f>
        <v>28053.200000000001</v>
      </c>
      <c r="Q26" s="23">
        <f t="shared" ref="Q26:R26" si="2">Q27+Q28+Q29+Q30+Q31+Q32</f>
        <v>27499</v>
      </c>
      <c r="R26" s="23">
        <f t="shared" si="2"/>
        <v>4591.8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4">
        <v>600.9</v>
      </c>
      <c r="Q27" s="24">
        <v>493.2</v>
      </c>
      <c r="R27" s="24">
        <v>367.5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4">
        <v>0</v>
      </c>
      <c r="Q28" s="24">
        <v>0</v>
      </c>
      <c r="R28" s="24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4">
        <v>2164</v>
      </c>
      <c r="Q29" s="24">
        <v>2164</v>
      </c>
      <c r="R29" s="24">
        <v>2164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4">
        <v>0</v>
      </c>
      <c r="Q30" s="24">
        <v>0</v>
      </c>
      <c r="R30" s="24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4">
        <v>2429.9</v>
      </c>
      <c r="Q31" s="24">
        <v>2336.8000000000002</v>
      </c>
      <c r="R31" s="24">
        <v>997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4">
        <v>22858.400000000001</v>
      </c>
      <c r="Q32" s="24">
        <v>22505</v>
      </c>
      <c r="R32" s="24">
        <v>1063.3</v>
      </c>
    </row>
    <row r="33" spans="1:18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4">
        <v>5327.4</v>
      </c>
      <c r="Q33" s="24">
        <v>5327.4</v>
      </c>
      <c r="R33" s="24">
        <v>2675.7</v>
      </c>
    </row>
    <row r="34" spans="1:18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4">
        <v>241.7</v>
      </c>
      <c r="Q34" s="24">
        <v>181.2</v>
      </c>
      <c r="R34" s="24">
        <v>145.19999999999999</v>
      </c>
    </row>
    <row r="35" spans="1:18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3">
        <f>P36+P37+P38+P39</f>
        <v>26939</v>
      </c>
      <c r="Q35" s="23">
        <f t="shared" ref="Q35:R35" si="3">Q36+Q37+Q38+Q39</f>
        <v>15586.8</v>
      </c>
      <c r="R35" s="23">
        <f t="shared" si="3"/>
        <v>5568.2</v>
      </c>
    </row>
    <row r="36" spans="1:18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4">
        <v>575.20000000000005</v>
      </c>
      <c r="Q36" s="24">
        <v>519.79999999999995</v>
      </c>
      <c r="R36" s="24">
        <v>350</v>
      </c>
    </row>
    <row r="37" spans="1:18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4">
        <v>0</v>
      </c>
      <c r="Q37" s="24">
        <v>0</v>
      </c>
      <c r="R37" s="24">
        <v>0</v>
      </c>
    </row>
    <row r="38" spans="1:18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4">
        <v>0</v>
      </c>
      <c r="Q38" s="24">
        <v>0</v>
      </c>
      <c r="R38" s="24">
        <v>0</v>
      </c>
    </row>
    <row r="39" spans="1:18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4">
        <v>26363.8</v>
      </c>
      <c r="Q39" s="24">
        <v>15067</v>
      </c>
      <c r="R39" s="24">
        <v>5218.2</v>
      </c>
    </row>
    <row r="40" spans="1:18" ht="39" customHeight="1" x14ac:dyDescent="0.25">
      <c r="A40" s="7" t="s">
        <v>27</v>
      </c>
      <c r="O40" s="8">
        <v>20</v>
      </c>
      <c r="P40" s="21">
        <v>7</v>
      </c>
      <c r="Q40" s="22"/>
      <c r="R40" s="22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3.2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Жигулевск'!data_r_15</vt:lpstr>
      <vt:lpstr>'г. Новокуйбышевск'!data_r_15</vt:lpstr>
      <vt:lpstr>'г. Октябрьск'!data_r_15</vt:lpstr>
      <vt:lpstr>'г. Отрадный'!data_r_15</vt:lpstr>
      <vt:lpstr>'г. Похвистнево'!data_r_15</vt:lpstr>
      <vt:lpstr>'г. Самара'!data_r_15</vt:lpstr>
      <vt:lpstr>'г. Сызрань'!data_r_15</vt:lpstr>
      <vt:lpstr>'г. Тольятти'!data_r_15</vt:lpstr>
      <vt:lpstr>'г. Чапаевск'!data_r_15</vt:lpstr>
      <vt:lpstr>'г.о. Кинель'!data_r_15</vt:lpstr>
      <vt:lpstr>'Деп Сам'!data_r_15</vt:lpstr>
      <vt:lpstr>'Деп Тольятти'!data_r_15</vt:lpstr>
      <vt:lpstr>ЗУ!data_r_15</vt:lpstr>
      <vt:lpstr>КУ!data_r_15</vt:lpstr>
      <vt:lpstr>'м.р.  Приволжский'!data_r_15</vt:lpstr>
      <vt:lpstr>'м.р. Алексеевский'!data_r_15</vt:lpstr>
      <vt:lpstr>'м.р. Безенчукский'!data_r_15</vt:lpstr>
      <vt:lpstr>'м.р. Богатовский'!data_r_15</vt:lpstr>
      <vt:lpstr>'м.р. Большеглушицкий'!data_r_15</vt:lpstr>
      <vt:lpstr>'м.р. Большечерниговский'!data_r_15</vt:lpstr>
      <vt:lpstr>'м.р. Борский'!data_r_15</vt:lpstr>
      <vt:lpstr>'м.р. Волжский'!data_r_15</vt:lpstr>
      <vt:lpstr>'м.р. Елховский'!data_r_15</vt:lpstr>
      <vt:lpstr>'м.р. Исаклинский'!data_r_15</vt:lpstr>
      <vt:lpstr>'м.р. Камышлинский'!data_r_15</vt:lpstr>
      <vt:lpstr>'м.р. Кинельский'!data_r_15</vt:lpstr>
      <vt:lpstr>'м.р. Клявлинский'!data_r_15</vt:lpstr>
      <vt:lpstr>'м.р. Кошкинский'!data_r_15</vt:lpstr>
      <vt:lpstr>'м.р. Красноармейский'!data_r_15</vt:lpstr>
      <vt:lpstr>'м.р. Красноярский'!data_r_15</vt:lpstr>
      <vt:lpstr>'м.р. Нефтегорский'!data_r_15</vt:lpstr>
      <vt:lpstr>'м.р. Пестравский'!data_r_15</vt:lpstr>
      <vt:lpstr>'м.р. Похвистневский'!data_r_15</vt:lpstr>
      <vt:lpstr>'м.р. Сергиевский'!data_r_15</vt:lpstr>
      <vt:lpstr>'м.р. Ставропольский'!data_r_15</vt:lpstr>
      <vt:lpstr>'м.р. Сызранский'!data_r_15</vt:lpstr>
      <vt:lpstr>'м.р. Хворостянский'!data_r_15</vt:lpstr>
      <vt:lpstr>'м.р. Челно-Вершинский'!data_r_15</vt:lpstr>
      <vt:lpstr>'м.р. Шенталинский'!data_r_15</vt:lpstr>
      <vt:lpstr>'м.р. Шигонский'!data_r_15</vt:lpstr>
      <vt:lpstr>'м.р.Кинель-Черкасский '!data_r_15</vt:lpstr>
      <vt:lpstr>ОУ!data_r_15</vt:lpstr>
      <vt:lpstr>ПУ!data_r_15</vt:lpstr>
      <vt:lpstr>СВУ!data_r_15</vt:lpstr>
      <vt:lpstr>СЗ!data_r_15</vt:lpstr>
      <vt:lpstr>СУ!data_r_15</vt:lpstr>
      <vt:lpstr>ЦУ!data_r_15</vt:lpstr>
      <vt:lpstr>ЮВУ!data_r_15</vt:lpstr>
      <vt:lpstr>ЮЗУ!data_r_15</vt:lpstr>
      <vt:lpstr>ЮУ!data_r_15</vt:lpstr>
      <vt:lpstr>data_r_15</vt:lpstr>
      <vt:lpstr>'г. Жигулевск'!razdel_15</vt:lpstr>
      <vt:lpstr>'г. Новокуйбышевск'!razdel_15</vt:lpstr>
      <vt:lpstr>'г. Октябрьск'!razdel_15</vt:lpstr>
      <vt:lpstr>'г. Отрадный'!razdel_15</vt:lpstr>
      <vt:lpstr>'г. Похвистнево'!razdel_15</vt:lpstr>
      <vt:lpstr>'г. Самара'!razdel_15</vt:lpstr>
      <vt:lpstr>'г. Сызрань'!razdel_15</vt:lpstr>
      <vt:lpstr>'г. Тольятти'!razdel_15</vt:lpstr>
      <vt:lpstr>'г. Чапаевск'!razdel_15</vt:lpstr>
      <vt:lpstr>'г.о. Кинель'!razdel_15</vt:lpstr>
      <vt:lpstr>'Деп Сам'!razdel_15</vt:lpstr>
      <vt:lpstr>'Деп Тольятти'!razdel_15</vt:lpstr>
      <vt:lpstr>ЗУ!razdel_15</vt:lpstr>
      <vt:lpstr>КУ!razdel_15</vt:lpstr>
      <vt:lpstr>'м.р.  Приволжский'!razdel_15</vt:lpstr>
      <vt:lpstr>'м.р. Алексеевский'!razdel_15</vt:lpstr>
      <vt:lpstr>'м.р. Безенчукский'!razdel_15</vt:lpstr>
      <vt:lpstr>'м.р. Богатовский'!razdel_15</vt:lpstr>
      <vt:lpstr>'м.р. Большеглушицкий'!razdel_15</vt:lpstr>
      <vt:lpstr>'м.р. Большечерниговский'!razdel_15</vt:lpstr>
      <vt:lpstr>'м.р. Борский'!razdel_15</vt:lpstr>
      <vt:lpstr>'м.р. Волжский'!razdel_15</vt:lpstr>
      <vt:lpstr>'м.р. Елховский'!razdel_15</vt:lpstr>
      <vt:lpstr>'м.р. Исаклинский'!razdel_15</vt:lpstr>
      <vt:lpstr>'м.р. Камышлинский'!razdel_15</vt:lpstr>
      <vt:lpstr>'м.р. Кинельский'!razdel_15</vt:lpstr>
      <vt:lpstr>'м.р. Клявлинский'!razdel_15</vt:lpstr>
      <vt:lpstr>'м.р. Кошкинский'!razdel_15</vt:lpstr>
      <vt:lpstr>'м.р. Красноармейский'!razdel_15</vt:lpstr>
      <vt:lpstr>'м.р. Красноярский'!razdel_15</vt:lpstr>
      <vt:lpstr>'м.р. Нефтегорский'!razdel_15</vt:lpstr>
      <vt:lpstr>'м.р. Пестравский'!razdel_15</vt:lpstr>
      <vt:lpstr>'м.р. Похвистневский'!razdel_15</vt:lpstr>
      <vt:lpstr>'м.р. Сергиевский'!razdel_15</vt:lpstr>
      <vt:lpstr>'м.р. Ставропольский'!razdel_15</vt:lpstr>
      <vt:lpstr>'м.р. Сызранский'!razdel_15</vt:lpstr>
      <vt:lpstr>'м.р. Хворостянский'!razdel_15</vt:lpstr>
      <vt:lpstr>'м.р. Челно-Вершинский'!razdel_15</vt:lpstr>
      <vt:lpstr>'м.р. Шенталинский'!razdel_15</vt:lpstr>
      <vt:lpstr>'м.р. Шигонский'!razdel_15</vt:lpstr>
      <vt:lpstr>'м.р.Кинель-Черкасский '!razdel_15</vt:lpstr>
      <vt:lpstr>ОУ!razdel_15</vt:lpstr>
      <vt:lpstr>ПУ!razdel_15</vt:lpstr>
      <vt:lpstr>СВУ!razdel_15</vt:lpstr>
      <vt:lpstr>СЗ!razdel_15</vt:lpstr>
      <vt:lpstr>СУ!razdel_15</vt:lpstr>
      <vt:lpstr>ЦУ!razdel_15</vt:lpstr>
      <vt:lpstr>ЮВУ!razdel_15</vt:lpstr>
      <vt:lpstr>ЮЗУ!razdel_15</vt:lpstr>
      <vt:lpstr>ЮУ!razdel_15</vt:lpstr>
      <vt:lpstr>razdel_15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2017-04-06T06:11:16Z</cp:lastPrinted>
  <dcterms:created xsi:type="dcterms:W3CDTF">2015-09-16T13:44:33Z</dcterms:created>
  <dcterms:modified xsi:type="dcterms:W3CDTF">2025-04-25T07:27:49Z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